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3" activeTab="10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'REESTR_ORG'!$A$2:$H$133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показатели'!$I$40</definedName>
    <definedName name="ras_itog">'ТС показатели'!$I$43</definedName>
    <definedName name="ras_proizv">'ТС показатели'!$I$37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<sst xmlns="http://schemas.openxmlformats.org/spreadsheetml/2006/main" count="753" uniqueCount="535">
  <si>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</si>
  <si>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</si>
  <si>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</si>
  <si>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</si>
  <si>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</si>
  <si>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</si>
  <si>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</si>
  <si>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</si>
  <si>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</si>
  <si>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</si>
  <si>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</si>
  <si>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</si>
  <si>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</si>
  <si>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</si>
  <si>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</si>
  <si>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</si>
  <si>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</si>
  <si>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</si>
  <si>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</si>
  <si>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</si>
  <si>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</si>
  <si>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</si>
  <si>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</si>
  <si>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</si>
  <si>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</si>
  <si>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</si>
  <si>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</si>
  <si>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</si>
  <si>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</si>
  <si>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</si>
  <si>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</si>
  <si>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</si>
  <si>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</si>
  <si>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</si>
  <si>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</si>
  <si>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</si>
  <si>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</si>
  <si>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</si>
  <si>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</si>
  <si>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</si>
  <si>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</si>
  <si>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</si>
  <si>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</si>
  <si>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</si>
  <si>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</si>
  <si>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</si>
  <si>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</si>
  <si>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</si>
  <si>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</si>
  <si>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</si>
  <si>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</si>
  <si>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</si>
  <si>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</si>
  <si>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</si>
  <si>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</si>
  <si>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</si>
  <si>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</si>
  <si>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</si>
  <si>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</si>
  <si>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</si>
  <si>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</si>
  <si>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</si>
  <si>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</si>
  <si>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</si>
  <si>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</si>
  <si>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</si>
  <si>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</si>
  <si>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</si>
  <si>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</si>
  <si>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</si>
  <si>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</si>
  <si>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</si>
  <si>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</si>
  <si>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</si>
  <si>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</si>
  <si>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</si>
  <si>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</si>
  <si>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</si>
  <si>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</si>
  <si>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</si>
  <si>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</si>
  <si>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</si>
  <si>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</si>
  <si>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</si>
  <si>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</si>
  <si>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</si>
  <si>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</si>
  <si>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</si>
  <si>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</si>
  <si>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</si>
  <si>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</si>
  <si>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</si>
  <si>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</si>
  <si>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</si>
  <si>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</si>
  <si>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</si>
  <si>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</si>
  <si>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</si>
  <si>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</si>
  <si>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</si>
  <si>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</si>
  <si>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</si>
  <si>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</si>
  <si>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</si>
  <si>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</si>
  <si>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</si>
  <si>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</si>
  <si>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</si>
  <si>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</si>
  <si>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</si>
  <si>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</si>
  <si>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</si>
  <si>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</si>
  <si>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</si>
  <si>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</si>
  <si>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</si>
  <si>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</si>
  <si>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</si>
  <si>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</si>
  <si>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</si>
  <si>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</si>
  <si>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</si>
  <si>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</si>
  <si>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</si>
  <si>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</si>
  <si>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</si>
  <si>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</si>
  <si>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</si>
  <si>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</si>
  <si>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</si>
  <si>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</si>
  <si>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</si>
  <si>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</si>
  <si>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</si>
  <si>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</si>
  <si>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</si>
  <si>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</si>
  <si>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</si>
  <si>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</si>
  <si>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</si>
  <si>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</si>
  <si>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</si>
  <si>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</si>
  <si>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</si>
  <si>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</si>
  <si>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</si>
  <si>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</si>
  <si>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</si>
  <si>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</si>
  <si>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</si>
  <si>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</si>
  <si>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</si>
  <si>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</si>
  <si>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</si>
  <si>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</si>
  <si>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</si>
  <si>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</si>
  <si>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</si>
  <si>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</si>
  <si>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</si>
  <si>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</si>
  <si>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</si>
  <si>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</si>
  <si>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</si>
  <si>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</si>
  <si>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</si>
  <si>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</si>
  <si>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</si>
  <si>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</si>
  <si>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</si>
  <si>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</si>
  <si>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</si>
  <si>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</si>
  <si>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</si>
  <si>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</si>
  <si>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</si>
  <si>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</si>
  <si>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</si>
  <si>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</si>
  <si>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</si>
  <si>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</si>
  <si>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</si>
  <si>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</si>
  <si>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</si>
  <si>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</si>
  <si>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</si>
  <si>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</si>
  <si>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</si>
  <si>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</si>
  <si>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</si>
  <si>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</si>
  <si>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</si>
  <si>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</si>
  <si>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</si>
  <si>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</si>
  <si>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</si>
  <si>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</si>
  <si>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</si>
  <si>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</si>
  <si>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</si>
  <si>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</si>
  <si>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</si>
  <si>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</si>
  <si>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</si>
  <si>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</si>
  <si>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</si>
  <si>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</si>
  <si>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</si>
  <si>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</si>
  <si>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</si>
  <si>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</si>
  <si>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</si>
  <si>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</si>
  <si>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</si>
  <si>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</si>
  <si>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</si>
  <si>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</si>
  <si>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</si>
  <si>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</si>
  <si>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</si>
  <si>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</si>
  <si>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</si>
  <si>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</si>
  <si>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</si>
  <si>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</si>
  <si>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</si>
  <si>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</si>
  <si>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</si>
  <si>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</si>
  <si>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</si>
  <si>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</si>
  <si>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</si>
  <si>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</si>
  <si>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</si>
  <si>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</si>
  <si>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</si>
  <si>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</si>
  <si>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</si>
  <si>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</si>
  <si>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</si>
  <si>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</si>
  <si>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</si>
  <si>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</si>
  <si>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</si>
  <si>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</si>
  <si>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</si>
  <si>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</si>
  <si>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</si>
  <si>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</si>
  <si>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</si>
  <si>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</si>
  <si>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</si>
  <si>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</si>
  <si>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</si>
  <si>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</si>
  <si>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</si>
  <si>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</si>
  <si>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</si>
  <si>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</si>
  <si>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</si>
  <si>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</si>
  <si>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</si>
  <si>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</si>
  <si>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</si>
  <si>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</si>
  <si>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</si>
  <si>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</si>
  <si>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</si>
  <si>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</si>
  <si>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</si>
  <si>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</si>
  <si>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</si>
  <si>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</si>
  <si>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</si>
  <si>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</si>
  <si>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</si>
  <si>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</si>
  <si>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</si>
  <si>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</si>
  <si>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</si>
  <si>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</si>
  <si>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</si>
  <si>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</si>
  <si>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</si>
  <si>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</si>
  <si>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</si>
  <si>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</si>
  <si>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</si>
  <si>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</si>
  <si>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</si>
  <si>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</si>
  <si>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</si>
  <si>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</si>
  <si>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</si>
  <si>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</si>
  <si>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</si>
  <si>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</si>
  <si>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</si>
  <si>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</si>
  <si>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</si>
  <si>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</si>
  <si>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</si>
  <si>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</si>
  <si>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</si>
  <si>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</si>
  <si>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</si>
  <si>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</si>
  <si>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</si>
  <si>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</si>
  <si>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</si>
  <si>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</si>
  <si>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</si>
  <si>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</si>
  <si>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</si>
  <si>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</si>
  <si>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</si>
  <si>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</si>
  <si>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</si>
  <si>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</si>
  <si>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</si>
  <si>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</si>
  <si>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</si>
  <si>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</si>
  <si>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</si>
  <si>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</si>
  <si>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</si>
  <si>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</si>
  <si>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</si>
  <si>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</si>
  <si>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</si>
  <si>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</si>
  <si>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</si>
  <si>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</si>
  <si>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</si>
  <si>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</si>
  <si>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</si>
  <si>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</si>
  <si>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</si>
  <si>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</si>
  <si>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</si>
  <si>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</si>
  <si>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</si>
  <si>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</si>
  <si>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</si>
  <si>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</si>
  <si>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</si>
  <si>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</si>
  <si>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</si>
  <si>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</si>
  <si>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</si>
  <si>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</si>
  <si>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</si>
  <si>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</si>
  <si>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</si>
  <si>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</si>
  <si>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</si>
  <si>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</si>
  <si>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</si>
  <si>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</si>
  <si>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</si>
  <si>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</si>
  <si>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</si>
  <si>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</si>
  <si>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</si>
  <si>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</si>
  <si>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</si>
  <si>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</si>
  <si>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</si>
  <si>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</si>
  <si>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</si>
  <si>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</si>
  <si>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</si>
  <si>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</si>
  <si>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</si>
  <si>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</si>
  <si>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</si>
  <si>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</si>
  <si>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</si>
  <si>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</si>
  <si>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</si>
  <si>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</si>
  <si>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</si>
  <si>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</si>
  <si>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</si>
  <si>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</si>
  <si>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</si>
  <si>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</si>
  <si>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</si>
  <si>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</si>
  <si>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</si>
  <si>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</si>
  <si>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</si>
  <si>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</si>
  <si>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</si>
  <si>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</si>
  <si>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</si>
  <si>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</si>
  <si>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</si>
  <si>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</si>
  <si>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</si>
  <si>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</si>
  <si>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</si>
  <si>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</si>
  <si>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</si>
  <si>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</si>
  <si>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</si>
  <si>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</si>
  <si>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</si>
  <si>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</si>
  <si>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</si>
  <si>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</si>
  <si>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</si>
  <si>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</si>
  <si>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</si>
  <si>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</si>
  <si>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</si>
  <si>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</si>
  <si>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</si>
  <si>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</si>
  <si>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</si>
  <si>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</si>
  <si>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</si>
  <si>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</si>
  <si>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</si>
  <si>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</si>
  <si>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</si>
  <si>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</si>
  <si>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</si>
  <si>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</si>
  <si>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</si>
  <si>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</si>
  <si>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</si>
  <si>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</si>
  <si>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</si>
  <si>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</si>
  <si>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</si>
  <si>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</si>
  <si>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</si>
  <si>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</si>
  <si>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</si>
  <si>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</si>
  <si>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</si>
  <si>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</si>
  <si>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</si>
  <si>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</si>
  <si>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</si>
  <si>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</si>
  <si>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</si>
  <si>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</si>
  <si>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</si>
  <si>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</si>
  <si>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</si>
  <si>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</si>
  <si>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</si>
  <si>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</si>
  <si>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</si>
  <si>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</si>
  <si>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</si>
  <si>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</si>
  <si>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</si>
  <si>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</si>
  <si>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</si>
  <si>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</si>
  <si>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</si>
  <si>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</si>
  <si>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</si>
  <si>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</si>
  <si>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</si>
  <si>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</si>
  <si>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</si>
  <si>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</si>
  <si>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</si>
  <si>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</si>
  <si>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</si>
  <si>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</si>
  <si>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</si>
  <si>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</si>
  <si>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</si>
  <si>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</si>
  <si>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</si>
  <si>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</si>
  <si>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</si>
  <si>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</si>
  <si>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</si>
  <si>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</si>
  <si>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</si>
  <si>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</si>
  <si>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</si>
  <si>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</si>
  <si>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</si>
  <si>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</si>
  <si>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</si>
  <si>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</si>
  <si>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</si>
  <si>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</si>
  <si>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</si>
  <si>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</si>
  <si>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</si>
  <si>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</si>
  <si>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</si>
  <si>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</si>
  <si>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</si>
  <si>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Год</t>
  </si>
  <si>
    <t>МУП "Майкопские тепловые сети"</t>
  </si>
  <si>
    <t>ПЛАН</t>
  </si>
  <si>
    <t>01050055180</t>
  </si>
  <si>
    <t>010501001</t>
  </si>
  <si>
    <t>Отчетность представлена без НДС</t>
  </si>
  <si>
    <t>МО "Город Майкоп"</t>
  </si>
  <si>
    <t>79701000</t>
  </si>
  <si>
    <t>385000 Майкоп ул. Гагарина,156</t>
  </si>
  <si>
    <t>Ефремов Евгений Николаевич</t>
  </si>
  <si>
    <t>8-8772-52-73-12</t>
  </si>
  <si>
    <t>Курашинова Наталья Анатольевна</t>
  </si>
  <si>
    <t>8-8772-52-72-94</t>
  </si>
  <si>
    <t>Виноградова Татьяна Михайловна</t>
  </si>
  <si>
    <t>Зам.директора по экономике и финансам</t>
  </si>
  <si>
    <t>8-8772-57-16-90</t>
  </si>
  <si>
    <t>maikopt@mail.ru</t>
  </si>
  <si>
    <t>Титульный!G22</t>
  </si>
  <si>
    <t>Не указано значение!</t>
  </si>
  <si>
    <t>Ошибка</t>
  </si>
  <si>
    <t>30.11.2010 № 32/2010-т</t>
  </si>
  <si>
    <t>РЭК-департамент цен и тарифов Краснодарского края</t>
  </si>
  <si>
    <t>газета "Майкопские новости"</t>
  </si>
  <si>
    <t>Программа энерго-ресурсосбережения</t>
  </si>
  <si>
    <t>Повышение эффективности  использования теплоэнергетических ресурсов</t>
  </si>
  <si>
    <t>Отопление</t>
  </si>
  <si>
    <t>ГВС</t>
  </si>
  <si>
    <t>по договору поставки</t>
  </si>
  <si>
    <t>на сайте предприятия</t>
  </si>
  <si>
    <t xml:space="preserve">г. Майкоп,  ул. Гагарина, 156 </t>
  </si>
  <si>
    <t>52-73-12</t>
  </si>
  <si>
    <t>maikopts@mail.ru</t>
  </si>
  <si>
    <t>teplomp.ru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</si>
</sst>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3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4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4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4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3" fontId="0" fillId="0" borderId="11">
      <alignment/>
      <protection locked="0"/>
    </xf>
    <xf numFmtId="0" fontId="65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6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7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32" borderId="18" applyBorder="0">
      <alignment horizontal="right"/>
      <protection/>
    </xf>
    <xf numFmtId="0" fontId="71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2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32" borderId="21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9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2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47" borderId="0" xfId="457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48" borderId="25" xfId="458" applyFont="1" applyFill="1" applyBorder="1" applyAlignment="1" applyProtection="1">
      <alignment vertical="center" wrapText="1"/>
      <protection/>
    </xf>
    <xf numFmtId="0" fontId="40" fillId="0" borderId="26" xfId="458" applyFont="1" applyBorder="1" applyAlignment="1" applyProtection="1">
      <alignment vertical="center" wrapText="1"/>
      <protection/>
    </xf>
    <xf numFmtId="0" fontId="40" fillId="48" borderId="26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48" borderId="27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48" borderId="27" xfId="466" applyNumberFormat="1" applyFont="1" applyFill="1" applyBorder="1" applyAlignment="1" applyProtection="1">
      <alignment horizontal="center" vertical="center" wrapText="1"/>
      <protection/>
    </xf>
    <xf numFmtId="0" fontId="51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9" borderId="28" xfId="466" applyNumberFormat="1" applyFont="1" applyFill="1" applyBorder="1" applyAlignment="1" applyProtection="1">
      <alignment horizontal="center" vertical="center" wrapText="1"/>
      <protection locked="0"/>
    </xf>
    <xf numFmtId="49" fontId="44" fillId="48" borderId="0" xfId="466" applyNumberFormat="1" applyFont="1" applyFill="1" applyBorder="1" applyAlignment="1" applyProtection="1">
      <alignment horizontal="center" vertical="center" wrapText="1"/>
      <protection/>
    </xf>
    <xf numFmtId="14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8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48" borderId="27" xfId="466" applyNumberFormat="1" applyFont="1" applyFill="1" applyBorder="1" applyAlignment="1" applyProtection="1">
      <alignment horizontal="center" vertical="center" wrapText="1"/>
      <protection/>
    </xf>
    <xf numFmtId="49" fontId="40" fillId="48" borderId="18" xfId="466" applyNumberFormat="1" applyFont="1" applyFill="1" applyBorder="1" applyAlignment="1" applyProtection="1">
      <alignment horizontal="center" vertical="center" wrapText="1"/>
      <protection/>
    </xf>
    <xf numFmtId="0" fontId="40" fillId="48" borderId="29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48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9" borderId="28" xfId="460" applyFont="1" applyFill="1" applyBorder="1" applyAlignment="1" applyProtection="1">
      <alignment horizontal="center" vertical="center" wrapText="1"/>
      <protection locked="0"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18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48" borderId="32" xfId="466" applyNumberFormat="1" applyFont="1" applyFill="1" applyBorder="1" applyAlignment="1" applyProtection="1">
      <alignment horizontal="center" vertical="center" wrapText="1"/>
      <protection/>
    </xf>
    <xf numFmtId="0" fontId="40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66" applyNumberFormat="1" applyFont="1" applyFill="1" applyBorder="1" applyAlignment="1" applyProtection="1">
      <alignment horizontal="center" vertical="center" wrapText="1"/>
      <protection/>
    </xf>
    <xf numFmtId="0" fontId="40" fillId="48" borderId="35" xfId="466" applyNumberFormat="1" applyFont="1" applyFill="1" applyBorder="1" applyAlignment="1" applyProtection="1">
      <alignment horizontal="center" vertical="center" wrapText="1"/>
      <protection/>
    </xf>
    <xf numFmtId="0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2" xfId="458" applyFont="1" applyFill="1" applyBorder="1" applyAlignment="1" applyProtection="1">
      <alignment horizontal="center" vertical="center" wrapText="1"/>
      <protection/>
    </xf>
    <xf numFmtId="49" fontId="40" fillId="49" borderId="37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32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48" borderId="25" xfId="456" applyFill="1" applyBorder="1" applyProtection="1">
      <alignment vertical="top"/>
      <protection/>
    </xf>
    <xf numFmtId="49" fontId="40" fillId="48" borderId="26" xfId="456" applyFill="1" applyBorder="1" applyProtection="1">
      <alignment vertical="top"/>
      <protection/>
    </xf>
    <xf numFmtId="49" fontId="40" fillId="48" borderId="27" xfId="456" applyFill="1" applyBorder="1" applyProtection="1">
      <alignment vertical="top"/>
      <protection/>
    </xf>
    <xf numFmtId="49" fontId="40" fillId="48" borderId="0" xfId="456" applyFill="1" applyBorder="1" applyProtection="1">
      <alignment vertical="top"/>
      <protection/>
    </xf>
    <xf numFmtId="0" fontId="49" fillId="48" borderId="0" xfId="462" applyNumberFormat="1" applyFont="1" applyFill="1" applyBorder="1" applyAlignment="1" applyProtection="1">
      <alignment horizontal="center" vertical="center" wrapText="1"/>
      <protection/>
    </xf>
    <xf numFmtId="49" fontId="40" fillId="48" borderId="21" xfId="456" applyFill="1" applyBorder="1" applyProtection="1">
      <alignment vertical="top"/>
      <protection/>
    </xf>
    <xf numFmtId="49" fontId="40" fillId="48" borderId="29" xfId="456" applyFill="1" applyBorder="1" applyProtection="1">
      <alignment vertical="top"/>
      <protection/>
    </xf>
    <xf numFmtId="49" fontId="40" fillId="48" borderId="30" xfId="456" applyFill="1" applyBorder="1" applyProtection="1">
      <alignment vertical="top"/>
      <protection/>
    </xf>
    <xf numFmtId="49" fontId="40" fillId="48" borderId="41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48" borderId="17" xfId="454" applyFont="1" applyFill="1" applyBorder="1" applyAlignment="1" applyProtection="1">
      <alignment horizontal="center" vertical="center"/>
      <protection/>
    </xf>
    <xf numFmtId="49" fontId="44" fillId="48" borderId="42" xfId="454" applyFont="1" applyFill="1" applyBorder="1" applyAlignment="1" applyProtection="1">
      <alignment horizontal="center" vertical="center"/>
      <protection/>
    </xf>
    <xf numFmtId="49" fontId="44" fillId="48" borderId="43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50" borderId="44" xfId="461" applyFont="1" applyFill="1" applyBorder="1" applyProtection="1">
      <alignment/>
      <protection/>
    </xf>
    <xf numFmtId="0" fontId="56" fillId="50" borderId="45" xfId="461" applyFont="1" applyFill="1" applyBorder="1" applyProtection="1">
      <alignment/>
      <protection/>
    </xf>
    <xf numFmtId="0" fontId="55" fillId="50" borderId="45" xfId="340" applyFont="1" applyFill="1" applyBorder="1" applyAlignment="1" applyProtection="1">
      <alignment vertical="center"/>
      <protection/>
    </xf>
    <xf numFmtId="0" fontId="56" fillId="50" borderId="40" xfId="461" applyFont="1" applyFill="1" applyBorder="1" applyAlignment="1" applyProtection="1">
      <alignment horizontal="center"/>
      <protection/>
    </xf>
    <xf numFmtId="0" fontId="40" fillId="48" borderId="4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7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4" xfId="0" applyFont="1" applyFill="1" applyBorder="1" applyAlignment="1" applyProtection="1">
      <alignment horizontal="center" vertical="center" wrapText="1"/>
      <protection/>
    </xf>
    <xf numFmtId="0" fontId="44" fillId="48" borderId="48" xfId="0" applyFont="1" applyFill="1" applyBorder="1" applyAlignment="1" applyProtection="1">
      <alignment horizontal="center" vertical="center" wrapText="1"/>
      <protection/>
    </xf>
    <xf numFmtId="0" fontId="44" fillId="48" borderId="2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54" fillId="48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2" xfId="0" applyFont="1" applyFill="1" applyBorder="1" applyAlignment="1" applyProtection="1">
      <alignment horizontal="center" vertical="center"/>
      <protection/>
    </xf>
    <xf numFmtId="0" fontId="40" fillId="48" borderId="53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4" xfId="0" applyFont="1" applyFill="1" applyBorder="1" applyAlignment="1" applyProtection="1">
      <alignment vertical="center" wrapText="1"/>
      <protection/>
    </xf>
    <xf numFmtId="0" fontId="55" fillId="48" borderId="0" xfId="340" applyFont="1" applyFill="1" applyAlignment="1" applyProtection="1">
      <alignment/>
      <protection/>
    </xf>
    <xf numFmtId="49" fontId="40" fillId="48" borderId="46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56" xfId="0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/>
      <protection locked="0"/>
    </xf>
    <xf numFmtId="4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32" borderId="58" xfId="0" applyNumberFormat="1" applyFont="1" applyFill="1" applyBorder="1" applyAlignment="1" applyProtection="1">
      <alignment horizontal="center" vertical="center"/>
      <protection locked="0"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59" xfId="0" applyNumberFormat="1" applyFont="1" applyFill="1" applyBorder="1" applyAlignment="1" applyProtection="1">
      <alignment horizontal="left" vertical="center" wrapText="1"/>
      <protection/>
    </xf>
    <xf numFmtId="0" fontId="55" fillId="30" borderId="37" xfId="340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3" xfId="340" applyFont="1" applyFill="1" applyBorder="1" applyAlignment="1" applyProtection="1">
      <alignment horizontal="center" vertical="center"/>
      <protection/>
    </xf>
    <xf numFmtId="0" fontId="40" fillId="7" borderId="46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55" fillId="30" borderId="38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5" fillId="48" borderId="60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1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50" borderId="0" xfId="461" applyFont="1" applyFill="1" applyBorder="1" applyAlignment="1" applyProtection="1">
      <alignment horizontal="center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horizontal="center" vertical="center"/>
      <protection/>
    </xf>
    <xf numFmtId="0" fontId="40" fillId="48" borderId="50" xfId="0" applyFont="1" applyFill="1" applyBorder="1" applyAlignment="1" applyProtection="1">
      <alignment vertical="center" wrapText="1"/>
      <protection/>
    </xf>
    <xf numFmtId="0" fontId="40" fillId="48" borderId="61" xfId="0" applyFont="1" applyFill="1" applyBorder="1" applyAlignment="1" applyProtection="1">
      <alignment horizontal="center" vertical="center"/>
      <protection/>
    </xf>
    <xf numFmtId="49" fontId="40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30" xfId="0" applyNumberFormat="1" applyFont="1" applyFill="1" applyBorder="1" applyAlignment="1" applyProtection="1">
      <alignment horizontal="center" vertical="center"/>
      <protection locked="0"/>
    </xf>
    <xf numFmtId="49" fontId="40" fillId="32" borderId="45" xfId="0" applyNumberFormat="1" applyFont="1" applyFill="1" applyBorder="1" applyAlignment="1" applyProtection="1">
      <alignment horizontal="center" vertical="center"/>
      <protection locked="0"/>
    </xf>
    <xf numFmtId="2" fontId="40" fillId="32" borderId="45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32" borderId="45" xfId="0" applyNumberFormat="1" applyFont="1" applyFill="1" applyBorder="1" applyAlignment="1" applyProtection="1">
      <alignment horizontal="center" vertical="center"/>
      <protection locked="0"/>
    </xf>
    <xf numFmtId="0" fontId="40" fillId="49" borderId="54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6" fillId="50" borderId="45" xfId="461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0" fillId="48" borderId="0" xfId="0" applyFont="1" applyFill="1" applyBorder="1" applyAlignment="1" applyProtection="1">
      <alignment/>
      <protection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61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4" fillId="48" borderId="34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0" fillId="48" borderId="34" xfId="460" applyFont="1" applyFill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vertical="center" wrapText="1"/>
      <protection/>
    </xf>
    <xf numFmtId="0" fontId="40" fillId="51" borderId="47" xfId="458" applyFont="1" applyFill="1" applyBorder="1" applyAlignment="1" applyProtection="1">
      <alignment vertical="center" wrapText="1"/>
      <protection/>
    </xf>
    <xf numFmtId="0" fontId="40" fillId="51" borderId="21" xfId="458" applyFont="1" applyFill="1" applyBorder="1" applyAlignment="1" applyProtection="1">
      <alignment vertical="center" wrapText="1"/>
      <protection/>
    </xf>
    <xf numFmtId="0" fontId="40" fillId="51" borderId="41" xfId="458" applyFont="1" applyFill="1" applyBorder="1" applyAlignment="1" applyProtection="1">
      <alignment vertical="center" wrapText="1"/>
      <protection/>
    </xf>
    <xf numFmtId="49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42" xfId="438" applyFont="1" applyFill="1" applyBorder="1" applyAlignment="1" applyProtection="1">
      <alignment horizontal="center" vertical="center" wrapText="1"/>
      <protection/>
    </xf>
    <xf numFmtId="49" fontId="40" fillId="32" borderId="33" xfId="438" applyNumberFormat="1" applyFont="1" applyFill="1" applyBorder="1" applyAlignment="1" applyProtection="1">
      <alignment vertical="center" wrapText="1"/>
      <protection locked="0"/>
    </xf>
    <xf numFmtId="14" fontId="40" fillId="32" borderId="18" xfId="438" applyNumberFormat="1" applyFont="1" applyFill="1" applyBorder="1" applyAlignment="1" applyProtection="1">
      <alignment vertical="center" wrapText="1"/>
      <protection locked="0"/>
    </xf>
    <xf numFmtId="49" fontId="40" fillId="32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18" xfId="438" applyNumberFormat="1" applyFont="1" applyFill="1" applyBorder="1" applyAlignment="1" applyProtection="1">
      <alignment vertical="center" wrapText="1"/>
      <protection locked="0"/>
    </xf>
    <xf numFmtId="0" fontId="55" fillId="51" borderId="0" xfId="340" applyFont="1" applyFill="1" applyBorder="1" applyAlignment="1" applyProtection="1">
      <alignment/>
      <protection/>
    </xf>
    <xf numFmtId="0" fontId="40" fillId="51" borderId="27" xfId="0" applyFont="1" applyFill="1" applyBorder="1" applyAlignment="1" applyProtection="1">
      <alignment horizontal="right" vertical="top"/>
      <protection/>
    </xf>
    <xf numFmtId="0" fontId="40" fillId="51" borderId="27" xfId="0" applyFont="1" applyFill="1" applyBorder="1" applyAlignment="1" applyProtection="1">
      <alignment/>
      <protection/>
    </xf>
    <xf numFmtId="0" fontId="40" fillId="51" borderId="29" xfId="0" applyFont="1" applyFill="1" applyBorder="1" applyAlignment="1" applyProtection="1">
      <alignment/>
      <protection/>
    </xf>
    <xf numFmtId="0" fontId="40" fillId="51" borderId="30" xfId="0" applyFont="1" applyFill="1" applyBorder="1" applyAlignment="1" applyProtection="1">
      <alignment/>
      <protection/>
    </xf>
    <xf numFmtId="0" fontId="40" fillId="51" borderId="41" xfId="0" applyFont="1" applyFill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6" fillId="50" borderId="44" xfId="461" applyNumberFormat="1" applyFont="1" applyFill="1" applyBorder="1" applyProtection="1">
      <alignment/>
      <protection/>
    </xf>
    <xf numFmtId="3" fontId="40" fillId="32" borderId="51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40" fillId="49" borderId="28" xfId="458" applyFont="1" applyFill="1" applyBorder="1" applyAlignment="1" applyProtection="1">
      <alignment horizontal="center" vertical="center" wrapText="1"/>
      <protection locked="0"/>
    </xf>
    <xf numFmtId="0" fontId="44" fillId="48" borderId="43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32" borderId="45" xfId="0" applyNumberFormat="1" applyFont="1" applyFill="1" applyBorder="1" applyAlignment="1" applyProtection="1">
      <alignment horizontal="center" vertical="center"/>
      <protection locked="0"/>
    </xf>
    <xf numFmtId="0" fontId="55" fillId="48" borderId="21" xfId="340" applyFont="1" applyFill="1" applyBorder="1" applyAlignment="1" applyProtection="1">
      <alignment horizontal="center" vertical="center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49" fontId="40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32" borderId="63" xfId="0" applyNumberFormat="1" applyFont="1" applyFill="1" applyBorder="1" applyAlignment="1" applyProtection="1">
      <alignment horizontal="center" vertical="center"/>
      <protection locked="0"/>
    </xf>
    <xf numFmtId="0" fontId="56" fillId="50" borderId="64" xfId="461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32" borderId="65" xfId="0" applyNumberFormat="1" applyFont="1" applyFill="1" applyBorder="1" applyAlignment="1" applyProtection="1">
      <alignment horizontal="center" vertical="center"/>
      <protection locked="0"/>
    </xf>
    <xf numFmtId="0" fontId="55" fillId="48" borderId="30" xfId="340" applyFont="1" applyFill="1" applyBorder="1" applyAlignment="1" applyProtection="1">
      <alignment horizontal="center" vertical="center"/>
      <protection/>
    </xf>
    <xf numFmtId="0" fontId="44" fillId="48" borderId="17" xfId="0" applyFont="1" applyFill="1" applyBorder="1" applyAlignment="1" applyProtection="1">
      <alignment horizontal="center" vertical="center" wrapText="1"/>
      <protection/>
    </xf>
    <xf numFmtId="0" fontId="44" fillId="48" borderId="42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43" xfId="0" applyFont="1" applyFill="1" applyBorder="1" applyAlignment="1" applyProtection="1">
      <alignment horizontal="center"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4" fillId="48" borderId="28" xfId="0" applyFont="1" applyFill="1" applyBorder="1" applyAlignment="1" applyProtection="1">
      <alignment horizontal="center" vertical="center" wrapText="1"/>
      <protection/>
    </xf>
    <xf numFmtId="0" fontId="49" fillId="48" borderId="45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48" borderId="27" xfId="452" applyFont="1" applyFill="1" applyBorder="1" applyAlignment="1" applyProtection="1">
      <alignment wrapText="1"/>
      <protection/>
    </xf>
    <xf numFmtId="0" fontId="40" fillId="48" borderId="0" xfId="452" applyFont="1" applyFill="1" applyBorder="1" applyAlignment="1" applyProtection="1">
      <alignment wrapText="1"/>
      <protection/>
    </xf>
    <xf numFmtId="0" fontId="40" fillId="48" borderId="0" xfId="462" applyFont="1" applyFill="1" applyBorder="1" applyAlignment="1" applyProtection="1">
      <alignment wrapText="1"/>
      <protection/>
    </xf>
    <xf numFmtId="0" fontId="40" fillId="48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48" borderId="0" xfId="459" applyFont="1" applyFill="1" applyBorder="1" applyAlignment="1" applyProtection="1">
      <alignment horizontal="left" vertical="center" indent="2"/>
      <protection/>
    </xf>
    <xf numFmtId="0" fontId="57" fillId="51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460" applyFont="1" applyFill="1" applyBorder="1" applyAlignment="1" applyProtection="1">
      <alignment vertical="center" wrapText="1"/>
      <protection/>
    </xf>
    <xf numFmtId="49" fontId="44" fillId="7" borderId="18" xfId="457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horizontal="center" vertical="center" wrapText="1"/>
      <protection/>
    </xf>
    <xf numFmtId="0" fontId="40" fillId="49" borderId="58" xfId="460" applyFont="1" applyFill="1" applyBorder="1" applyAlignment="1" applyProtection="1">
      <alignment horizontal="center" vertical="center" wrapText="1"/>
      <protection locked="0"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167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32" borderId="38" xfId="0" applyNumberFormat="1" applyFont="1" applyFill="1" applyBorder="1" applyAlignment="1" applyProtection="1">
      <alignment horizontal="center" vertical="center"/>
      <protection locked="0"/>
    </xf>
    <xf numFmtId="0" fontId="40" fillId="48" borderId="62" xfId="458" applyFont="1" applyFill="1" applyBorder="1" applyAlignment="1" applyProtection="1">
      <alignment horizontal="center" vertical="center" wrapText="1"/>
      <protection/>
    </xf>
    <xf numFmtId="0" fontId="44" fillId="49" borderId="65" xfId="458" applyFont="1" applyFill="1" applyBorder="1" applyAlignment="1" applyProtection="1">
      <alignment horizontal="center" vertical="center" wrapText="1"/>
      <protection locked="0"/>
    </xf>
    <xf numFmtId="49" fontId="44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18" xfId="438" applyFont="1" applyBorder="1" applyAlignment="1" applyProtection="1">
      <alignment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52" xfId="466" applyNumberFormat="1" applyFont="1" applyFill="1" applyBorder="1" applyAlignment="1" applyProtection="1">
      <alignment horizontal="center" vertical="center" wrapText="1"/>
      <protection/>
    </xf>
    <xf numFmtId="0" fontId="40" fillId="48" borderId="53" xfId="460" applyFont="1" applyFill="1" applyBorder="1" applyAlignment="1" applyProtection="1">
      <alignment horizontal="center" vertical="center" wrapText="1"/>
      <protection/>
    </xf>
    <xf numFmtId="0" fontId="40" fillId="49" borderId="5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438" applyNumberFormat="1" applyFont="1" applyFill="1" applyBorder="1" applyAlignment="1" applyProtection="1">
      <alignment vertical="center" wrapText="1"/>
      <protection locked="0"/>
    </xf>
    <xf numFmtId="0" fontId="3" fillId="0" borderId="27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48" borderId="21" xfId="0" applyFont="1" applyFill="1" applyBorder="1" applyAlignment="1" applyProtection="1">
      <alignment/>
      <protection/>
    </xf>
    <xf numFmtId="0" fontId="44" fillId="48" borderId="21" xfId="0" applyFont="1" applyFill="1" applyBorder="1" applyAlignment="1" applyProtection="1">
      <alignment wrapText="1"/>
      <protection/>
    </xf>
    <xf numFmtId="0" fontId="57" fillId="48" borderId="0" xfId="0" applyFont="1" applyFill="1" applyBorder="1" applyAlignment="1" applyProtection="1">
      <alignment horizontal="center" wrapText="1"/>
      <protection/>
    </xf>
    <xf numFmtId="0" fontId="55" fillId="48" borderId="0" xfId="340" applyFont="1" applyFill="1" applyBorder="1" applyAlignment="1" applyProtection="1">
      <alignment/>
      <protection/>
    </xf>
    <xf numFmtId="2" fontId="56" fillId="32" borderId="18" xfId="465" applyNumberFormat="1" applyFont="1" applyFill="1" applyBorder="1" applyAlignment="1" applyProtection="1">
      <alignment vertical="center"/>
      <protection locked="0"/>
    </xf>
    <xf numFmtId="2" fontId="56" fillId="32" borderId="55" xfId="465" applyNumberFormat="1" applyFont="1" applyFill="1" applyBorder="1" applyAlignment="1" applyProtection="1">
      <alignment vertical="center"/>
      <protection locked="0"/>
    </xf>
    <xf numFmtId="49" fontId="56" fillId="0" borderId="46" xfId="465" applyNumberFormat="1" applyFont="1" applyBorder="1" applyAlignment="1" applyProtection="1">
      <alignment horizontal="center"/>
      <protection/>
    </xf>
    <xf numFmtId="0" fontId="40" fillId="48" borderId="18" xfId="463" applyFont="1" applyFill="1" applyBorder="1" applyAlignment="1" applyProtection="1">
      <alignment horizontal="center" vertical="center" wrapText="1"/>
      <protection/>
    </xf>
    <xf numFmtId="0" fontId="56" fillId="50" borderId="67" xfId="465" applyFont="1" applyFill="1" applyBorder="1" applyProtection="1">
      <alignment/>
      <protection/>
    </xf>
    <xf numFmtId="0" fontId="56" fillId="50" borderId="68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48" borderId="27" xfId="465" applyFont="1" applyFill="1" applyBorder="1" applyProtection="1">
      <alignment/>
      <protection/>
    </xf>
    <xf numFmtId="49" fontId="59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5" fillId="48" borderId="27" xfId="340" applyFont="1" applyFill="1" applyBorder="1" applyAlignment="1" applyProtection="1">
      <alignment horizontal="center" vertical="center" wrapText="1"/>
      <protection/>
    </xf>
    <xf numFmtId="0" fontId="40" fillId="49" borderId="18" xfId="463" applyFont="1" applyFill="1" applyBorder="1" applyAlignment="1" applyProtection="1">
      <alignment vertical="center" wrapText="1"/>
      <protection locked="0"/>
    </xf>
    <xf numFmtId="0" fontId="56" fillId="52" borderId="69" xfId="465" applyFont="1" applyFill="1" applyBorder="1" applyProtection="1">
      <alignment/>
      <protection/>
    </xf>
    <xf numFmtId="0" fontId="55" fillId="50" borderId="67" xfId="340" applyFont="1" applyFill="1" applyBorder="1" applyAlignment="1" applyProtection="1">
      <alignment horizontal="left" vertical="center" indent="1"/>
      <protection/>
    </xf>
    <xf numFmtId="0" fontId="51" fillId="48" borderId="27" xfId="465" applyFont="1" applyFill="1" applyBorder="1" applyProtection="1">
      <alignment/>
      <protection/>
    </xf>
    <xf numFmtId="0" fontId="44" fillId="0" borderId="41" xfId="438" applyFont="1" applyBorder="1" applyAlignment="1" applyProtection="1">
      <alignment vertical="center" wrapText="1"/>
      <protection/>
    </xf>
    <xf numFmtId="0" fontId="40" fillId="0" borderId="41" xfId="438" applyFont="1" applyBorder="1" applyAlignment="1" applyProtection="1">
      <alignment horizontal="left" vertical="center" wrapText="1" indent="1"/>
      <protection/>
    </xf>
    <xf numFmtId="0" fontId="40" fillId="51" borderId="21" xfId="0" applyFont="1" applyFill="1" applyBorder="1" applyAlignment="1" applyProtection="1">
      <alignment/>
      <protection/>
    </xf>
    <xf numFmtId="49" fontId="54" fillId="0" borderId="34" xfId="438" applyNumberFormat="1" applyFont="1" applyFill="1" applyBorder="1" applyAlignment="1" applyProtection="1">
      <alignment horizontal="center" vertical="center" wrapText="1"/>
      <protection/>
    </xf>
    <xf numFmtId="0" fontId="54" fillId="0" borderId="48" xfId="438" applyFont="1" applyFill="1" applyBorder="1" applyAlignment="1" applyProtection="1">
      <alignment horizontal="center" vertical="center" wrapText="1"/>
      <protection/>
    </xf>
    <xf numFmtId="0" fontId="54" fillId="0" borderId="28" xfId="438" applyFont="1" applyFill="1" applyBorder="1" applyAlignment="1" applyProtection="1">
      <alignment horizontal="center" vertical="center" wrapText="1"/>
      <protection/>
    </xf>
    <xf numFmtId="2" fontId="56" fillId="32" borderId="53" xfId="465" applyNumberFormat="1" applyFont="1" applyFill="1" applyBorder="1" applyAlignment="1" applyProtection="1">
      <alignment vertical="center"/>
      <protection locked="0"/>
    </xf>
    <xf numFmtId="2" fontId="56" fillId="32" borderId="29" xfId="465" applyNumberFormat="1" applyFont="1" applyFill="1" applyBorder="1" applyAlignment="1" applyProtection="1">
      <alignment vertical="center"/>
      <protection locked="0"/>
    </xf>
    <xf numFmtId="14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8" xfId="438" applyNumberFormat="1" applyFont="1" applyFill="1" applyBorder="1" applyAlignment="1" applyProtection="1">
      <alignment vertical="center" wrapText="1"/>
      <protection locked="0"/>
    </xf>
    <xf numFmtId="0" fontId="54" fillId="0" borderId="34" xfId="465" applyFont="1" applyBorder="1" applyAlignment="1" applyProtection="1">
      <alignment horizontal="center"/>
      <protection/>
    </xf>
    <xf numFmtId="0" fontId="54" fillId="0" borderId="48" xfId="465" applyFont="1" applyBorder="1" applyAlignment="1" applyProtection="1">
      <alignment horizontal="center"/>
      <protection/>
    </xf>
    <xf numFmtId="0" fontId="54" fillId="0" borderId="28" xfId="465" applyFont="1" applyBorder="1" applyAlignment="1" applyProtection="1">
      <alignment horizontal="center"/>
      <protection/>
    </xf>
    <xf numFmtId="49" fontId="40" fillId="32" borderId="0" xfId="438" applyNumberFormat="1" applyFont="1" applyFill="1" applyBorder="1" applyAlignment="1" applyProtection="1">
      <alignment vertical="center" wrapText="1"/>
      <protection locked="0"/>
    </xf>
    <xf numFmtId="49" fontId="44" fillId="48" borderId="17" xfId="438" applyNumberFormat="1" applyFont="1" applyFill="1" applyBorder="1" applyAlignment="1" applyProtection="1">
      <alignment horizontal="center" vertical="center" wrapText="1"/>
      <protection/>
    </xf>
    <xf numFmtId="49" fontId="44" fillId="48" borderId="52" xfId="438" applyNumberFormat="1" applyFont="1" applyFill="1" applyBorder="1" applyAlignment="1" applyProtection="1">
      <alignment horizontal="center" vertical="center" wrapText="1"/>
      <protection/>
    </xf>
    <xf numFmtId="49" fontId="44" fillId="48" borderId="46" xfId="438" applyNumberFormat="1" applyFont="1" applyFill="1" applyBorder="1" applyAlignment="1" applyProtection="1">
      <alignment horizontal="center" vertical="center" wrapText="1"/>
      <protection/>
    </xf>
    <xf numFmtId="49" fontId="44" fillId="48" borderId="36" xfId="438" applyNumberFormat="1" applyFont="1" applyFill="1" applyBorder="1" applyAlignment="1" applyProtection="1">
      <alignment horizontal="center" vertical="center" wrapText="1"/>
      <protection/>
    </xf>
    <xf numFmtId="0" fontId="40" fillId="0" borderId="41" xfId="438" applyFont="1" applyBorder="1" applyAlignment="1" applyProtection="1">
      <alignment horizontal="center" vertical="center" wrapText="1"/>
      <protection/>
    </xf>
    <xf numFmtId="0" fontId="40" fillId="0" borderId="31" xfId="438" applyFont="1" applyBorder="1" applyAlignment="1" applyProtection="1">
      <alignment horizontal="center" vertical="center" wrapText="1"/>
      <protection/>
    </xf>
    <xf numFmtId="0" fontId="40" fillId="0" borderId="70" xfId="438" applyFont="1" applyBorder="1" applyAlignment="1" applyProtection="1">
      <alignment horizontal="center" vertical="center" wrapText="1"/>
      <protection/>
    </xf>
    <xf numFmtId="0" fontId="44" fillId="0" borderId="32" xfId="438" applyFont="1" applyBorder="1" applyAlignment="1" applyProtection="1">
      <alignment horizontal="center" vertical="center" wrapText="1"/>
      <protection/>
    </xf>
    <xf numFmtId="0" fontId="40" fillId="50" borderId="44" xfId="0" applyFont="1" applyFill="1" applyBorder="1" applyAlignment="1" applyProtection="1">
      <alignment horizontal="center" vertical="center"/>
      <protection/>
    </xf>
    <xf numFmtId="4" fontId="40" fillId="50" borderId="40" xfId="0" applyNumberFormat="1" applyFont="1" applyFill="1" applyBorder="1" applyAlignment="1" applyProtection="1">
      <alignment horizontal="center" vertical="center"/>
      <protection locked="0"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44" xfId="0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 vertical="center" wrapText="1"/>
      <protection/>
    </xf>
    <xf numFmtId="0" fontId="40" fillId="49" borderId="18" xfId="463" applyFont="1" applyFill="1" applyBorder="1" applyAlignment="1" applyProtection="1">
      <alignment horizontal="left" vertical="center" wrapText="1" indent="1"/>
      <protection locked="0"/>
    </xf>
    <xf numFmtId="4" fontId="40" fillId="48" borderId="4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48" borderId="53" xfId="0" applyFont="1" applyFill="1" applyBorder="1" applyAlignment="1" applyProtection="1">
      <alignment horizontal="left" vertical="center" wrapText="1" indent="1"/>
      <protection/>
    </xf>
    <xf numFmtId="0" fontId="55" fillId="50" borderId="45" xfId="340" applyFont="1" applyFill="1" applyBorder="1" applyAlignment="1" applyProtection="1">
      <alignment horizontal="left" vertical="center" indent="1"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59" xfId="0" applyFont="1" applyFill="1" applyBorder="1" applyAlignment="1" applyProtection="1">
      <alignment horizontal="center" vertical="center" wrapText="1"/>
      <protection/>
    </xf>
    <xf numFmtId="0" fontId="54" fillId="48" borderId="37" xfId="0" applyFont="1" applyFill="1" applyBorder="1" applyAlignment="1" applyProtection="1">
      <alignment horizontal="center" vertical="center" wrapText="1"/>
      <protection/>
    </xf>
    <xf numFmtId="0" fontId="40" fillId="48" borderId="53" xfId="0" applyFont="1" applyFill="1" applyBorder="1" applyAlignment="1" applyProtection="1">
      <alignment horizontal="left" vertical="center" wrapText="1"/>
      <protection/>
    </xf>
    <xf numFmtId="49" fontId="40" fillId="0" borderId="54" xfId="457" applyFont="1" applyBorder="1" applyAlignment="1" applyProtection="1">
      <alignment vertical="center" wrapText="1"/>
      <protection/>
    </xf>
    <xf numFmtId="49" fontId="40" fillId="0" borderId="71" xfId="457" applyFont="1" applyBorder="1" applyAlignment="1" applyProtection="1">
      <alignment vertical="center" wrapText="1"/>
      <protection/>
    </xf>
    <xf numFmtId="49" fontId="40" fillId="0" borderId="53" xfId="457" applyFont="1" applyBorder="1" applyAlignment="1" applyProtection="1">
      <alignment vertical="center" wrapText="1"/>
      <protection/>
    </xf>
    <xf numFmtId="0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48" borderId="60" xfId="0" applyFont="1" applyFill="1" applyBorder="1" applyAlignment="1">
      <alignment/>
    </xf>
    <xf numFmtId="0" fontId="40" fillId="49" borderId="31" xfId="463" applyFont="1" applyFill="1" applyBorder="1" applyAlignment="1" applyProtection="1">
      <alignment horizontal="left" vertical="center" wrapText="1" indent="1"/>
      <protection locked="0"/>
    </xf>
    <xf numFmtId="0" fontId="44" fillId="48" borderId="46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4" fillId="50" borderId="69" xfId="0" applyFont="1" applyFill="1" applyBorder="1" applyAlignment="1" applyProtection="1">
      <alignment horizontal="center" wrapText="1"/>
      <protection/>
    </xf>
    <xf numFmtId="0" fontId="55" fillId="50" borderId="67" xfId="340" applyFont="1" applyFill="1" applyBorder="1" applyAlignment="1" applyProtection="1">
      <alignment horizontal="left" vertical="center" wrapText="1" indent="1"/>
      <protection/>
    </xf>
    <xf numFmtId="0" fontId="40" fillId="50" borderId="68" xfId="0" applyFont="1" applyFill="1" applyBorder="1" applyAlignment="1" applyProtection="1">
      <alignment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51" fillId="48" borderId="27" xfId="0" applyFont="1" applyFill="1" applyBorder="1" applyAlignment="1" applyProtection="1">
      <alignment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40" fillId="32" borderId="58" xfId="0" applyFont="1" applyFill="1" applyBorder="1" applyAlignment="1" applyProtection="1">
      <alignment horizontal="center" vertical="center"/>
      <protection locked="0"/>
    </xf>
    <xf numFmtId="0" fontId="40" fillId="32" borderId="33" xfId="340" applyFont="1" applyFill="1" applyBorder="1" applyAlignment="1" applyProtection="1">
      <alignment horizontal="center" vertical="center" wrapText="1"/>
      <protection locked="0"/>
    </xf>
    <xf numFmtId="0" fontId="40" fillId="48" borderId="58" xfId="0" applyFont="1" applyFill="1" applyBorder="1" applyAlignment="1" applyProtection="1">
      <alignment horizontal="center" vertical="center"/>
      <protection locked="0"/>
    </xf>
    <xf numFmtId="49" fontId="44" fillId="48" borderId="46" xfId="0" applyNumberFormat="1" applyFont="1" applyFill="1" applyBorder="1" applyAlignment="1" applyProtection="1">
      <alignment horizontal="center" vertical="center" wrapText="1"/>
      <protection/>
    </xf>
    <xf numFmtId="49" fontId="44" fillId="0" borderId="52" xfId="465" applyNumberFormat="1" applyFont="1" applyBorder="1" applyAlignment="1" applyProtection="1">
      <alignment horizontal="center"/>
      <protection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2" fontId="40" fillId="32" borderId="33" xfId="438" applyNumberFormat="1" applyFont="1" applyFill="1" applyBorder="1" applyAlignment="1" applyProtection="1">
      <alignment horizontal="center" vertical="center" wrapText="1"/>
      <protection locked="0"/>
    </xf>
    <xf numFmtId="2" fontId="40" fillId="32" borderId="38" xfId="438" applyNumberFormat="1" applyFont="1" applyFill="1" applyBorder="1" applyAlignment="1" applyProtection="1">
      <alignment horizontal="center" vertical="center" wrapText="1"/>
      <protection locked="0"/>
    </xf>
    <xf numFmtId="0" fontId="55" fillId="48" borderId="27" xfId="340" applyFont="1" applyFill="1" applyBorder="1" applyAlignment="1" applyProtection="1">
      <alignment horizontal="center" vertical="center"/>
      <protection/>
    </xf>
    <xf numFmtId="0" fontId="49" fillId="48" borderId="26" xfId="462" applyNumberFormat="1" applyFont="1" applyFill="1" applyBorder="1" applyAlignment="1" applyProtection="1">
      <alignment horizontal="center" vertical="center" wrapText="1"/>
      <protection/>
    </xf>
    <xf numFmtId="0" fontId="49" fillId="48" borderId="47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6" applyFont="1" applyFill="1" applyBorder="1" applyAlignment="1" applyProtection="1">
      <alignment horizontal="center" vertical="center"/>
      <protection/>
    </xf>
    <xf numFmtId="49" fontId="44" fillId="7" borderId="45" xfId="456" applyFont="1" applyFill="1" applyBorder="1" applyAlignment="1" applyProtection="1">
      <alignment horizontal="center" vertical="center"/>
      <protection/>
    </xf>
    <xf numFmtId="49" fontId="44" fillId="7" borderId="31" xfId="456" applyFont="1" applyFill="1" applyBorder="1" applyAlignment="1" applyProtection="1">
      <alignment horizontal="center" vertical="center"/>
      <protection/>
    </xf>
    <xf numFmtId="49" fontId="44" fillId="0" borderId="18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8" xfId="456" applyNumberFormat="1" applyFont="1" applyFill="1" applyBorder="1" applyAlignment="1" applyProtection="1">
      <alignment horizontal="center" vertical="center" wrapText="1"/>
      <protection/>
    </xf>
    <xf numFmtId="49" fontId="40" fillId="48" borderId="0" xfId="459" applyFont="1" applyFill="1" applyBorder="1" applyAlignment="1" applyProtection="1">
      <alignment horizontal="right" vertical="center"/>
      <protection/>
    </xf>
    <xf numFmtId="49" fontId="40" fillId="32" borderId="55" xfId="459" applyFont="1" applyFill="1" applyBorder="1" applyAlignment="1" applyProtection="1">
      <alignment horizontal="left" vertical="center" wrapText="1"/>
      <protection locked="0"/>
    </xf>
    <xf numFmtId="49" fontId="40" fillId="32" borderId="45" xfId="459" applyFont="1" applyFill="1" applyBorder="1" applyAlignment="1" applyProtection="1">
      <alignment horizontal="left" vertical="center" wrapText="1"/>
      <protection locked="0"/>
    </xf>
    <xf numFmtId="49" fontId="40" fillId="32" borderId="18" xfId="459" applyFont="1" applyFill="1" applyBorder="1" applyAlignment="1" applyProtection="1">
      <alignment horizontal="left" vertical="center" wrapText="1"/>
      <protection locked="0"/>
    </xf>
    <xf numFmtId="49" fontId="40" fillId="32" borderId="45" xfId="459" applyFont="1" applyFill="1" applyBorder="1" applyAlignment="1" applyProtection="1">
      <alignment horizontal="left" vertical="center"/>
      <protection locked="0"/>
    </xf>
    <xf numFmtId="49" fontId="55" fillId="32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32" borderId="55" xfId="459" applyFont="1" applyFill="1" applyBorder="1" applyAlignment="1" applyProtection="1">
      <alignment horizontal="left" vertical="center"/>
      <protection locked="0"/>
    </xf>
    <xf numFmtId="49" fontId="55" fillId="32" borderId="55" xfId="342" applyNumberFormat="1" applyFont="1" applyFill="1" applyBorder="1" applyAlignment="1" applyProtection="1">
      <alignment horizontal="left" vertical="center"/>
      <protection locked="0"/>
    </xf>
    <xf numFmtId="49" fontId="44" fillId="32" borderId="45" xfId="459" applyFont="1" applyFill="1" applyBorder="1" applyAlignment="1" applyProtection="1">
      <alignment horizontal="left" vertical="center"/>
      <protection locked="0"/>
    </xf>
    <xf numFmtId="49" fontId="40" fillId="48" borderId="46" xfId="466" applyNumberFormat="1" applyFont="1" applyFill="1" applyBorder="1" applyAlignment="1" applyProtection="1">
      <alignment horizontal="center"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0" fontId="40" fillId="48" borderId="72" xfId="460" applyFont="1" applyFill="1" applyBorder="1" applyAlignment="1" applyProtection="1">
      <alignment horizontal="center" vertical="center" wrapText="1"/>
      <protection/>
    </xf>
    <xf numFmtId="0" fontId="40" fillId="48" borderId="73" xfId="460" applyFont="1" applyFill="1" applyBorder="1" applyAlignment="1" applyProtection="1">
      <alignment horizontal="center" vertical="center" wrapText="1"/>
      <protection/>
    </xf>
    <xf numFmtId="0" fontId="40" fillId="48" borderId="46" xfId="460" applyFont="1" applyFill="1" applyBorder="1" applyAlignment="1" applyProtection="1">
      <alignment horizontal="center" vertical="center" wrapText="1"/>
      <protection/>
    </xf>
    <xf numFmtId="0" fontId="40" fillId="48" borderId="44" xfId="460" applyFont="1" applyFill="1" applyBorder="1" applyAlignment="1" applyProtection="1">
      <alignment horizontal="center" vertical="center" wrapText="1"/>
      <protection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36" xfId="460" applyFont="1" applyFill="1" applyBorder="1" applyAlignment="1" applyProtection="1">
      <alignment horizontal="center" vertical="center" wrapText="1"/>
      <protection/>
    </xf>
    <xf numFmtId="0" fontId="40" fillId="49" borderId="59" xfId="460" applyFont="1" applyFill="1" applyBorder="1" applyAlignment="1" applyProtection="1">
      <alignment horizontal="center" vertical="center" wrapText="1"/>
      <protection locked="0"/>
    </xf>
    <xf numFmtId="0" fontId="40" fillId="49" borderId="74" xfId="460" applyFont="1" applyFill="1" applyBorder="1" applyAlignment="1" applyProtection="1">
      <alignment horizontal="center" vertical="center" wrapText="1"/>
      <protection locked="0"/>
    </xf>
    <xf numFmtId="0" fontId="44" fillId="49" borderId="32" xfId="458" applyFont="1" applyFill="1" applyBorder="1" applyAlignment="1" applyProtection="1">
      <alignment horizontal="center" vertical="center" wrapText="1"/>
      <protection locked="0"/>
    </xf>
    <xf numFmtId="0" fontId="44" fillId="49" borderId="56" xfId="458" applyFont="1" applyFill="1" applyBorder="1" applyAlignment="1" applyProtection="1">
      <alignment horizontal="center" vertical="center" wrapText="1"/>
      <protection locked="0"/>
    </xf>
    <xf numFmtId="0" fontId="44" fillId="48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45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48" borderId="24" xfId="460" applyFont="1" applyFill="1" applyBorder="1" applyAlignment="1" applyProtection="1">
      <alignment horizontal="center" vertical="center" wrapText="1"/>
      <protection/>
    </xf>
    <xf numFmtId="0" fontId="44" fillId="48" borderId="37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8" xfId="460" applyFont="1" applyFill="1" applyBorder="1" applyAlignment="1" applyProtection="1">
      <alignment horizontal="center" vertical="center" wrapText="1"/>
      <protection/>
    </xf>
    <xf numFmtId="0" fontId="40" fillId="49" borderId="75" xfId="466" applyNumberFormat="1" applyFont="1" applyFill="1" applyBorder="1" applyAlignment="1" applyProtection="1">
      <alignment horizontal="center" vertical="center" wrapText="1"/>
      <protection locked="0"/>
    </xf>
    <xf numFmtId="0" fontId="40" fillId="49" borderId="76" xfId="466" applyNumberFormat="1" applyFont="1" applyFill="1" applyBorder="1" applyAlignment="1" applyProtection="1">
      <alignment horizontal="center" vertical="center" wrapText="1"/>
      <protection locked="0"/>
    </xf>
    <xf numFmtId="0" fontId="40" fillId="48" borderId="75" xfId="466" applyNumberFormat="1" applyFont="1" applyFill="1" applyBorder="1" applyAlignment="1" applyProtection="1">
      <alignment horizontal="center" vertical="center" wrapText="1"/>
      <protection/>
    </xf>
    <xf numFmtId="0" fontId="40" fillId="48" borderId="76" xfId="466" applyNumberFormat="1" applyFont="1" applyFill="1" applyBorder="1" applyAlignment="1" applyProtection="1">
      <alignment horizontal="center" vertical="center" wrapText="1"/>
      <protection/>
    </xf>
    <xf numFmtId="0" fontId="59" fillId="0" borderId="77" xfId="465" applyFont="1" applyBorder="1" applyAlignment="1" applyProtection="1">
      <alignment horizontal="center" vertical="center" wrapText="1"/>
      <protection/>
    </xf>
    <xf numFmtId="0" fontId="59" fillId="0" borderId="78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21" xfId="465" applyFont="1" applyBorder="1" applyAlignment="1" applyProtection="1">
      <alignment horizontal="center" vertical="center" wrapText="1"/>
      <protection/>
    </xf>
    <xf numFmtId="0" fontId="40" fillId="48" borderId="31" xfId="463" applyFont="1" applyFill="1" applyBorder="1" applyAlignment="1" applyProtection="1">
      <alignment horizontal="left" vertical="center" wrapText="1" indent="2"/>
      <protection/>
    </xf>
    <xf numFmtId="0" fontId="40" fillId="48" borderId="31" xfId="463" applyFont="1" applyFill="1" applyBorder="1" applyAlignment="1" applyProtection="1">
      <alignment horizontal="left" vertical="center" wrapText="1"/>
      <protection/>
    </xf>
    <xf numFmtId="0" fontId="40" fillId="48" borderId="42" xfId="463" applyFont="1" applyFill="1" applyBorder="1" applyAlignment="1" applyProtection="1">
      <alignment horizontal="left" vertical="center" wrapText="1"/>
      <protection/>
    </xf>
    <xf numFmtId="0" fontId="40" fillId="48" borderId="53" xfId="463" applyFont="1" applyFill="1" applyBorder="1" applyAlignment="1" applyProtection="1">
      <alignment horizontal="left" vertical="center" wrapText="1"/>
      <protection/>
    </xf>
    <xf numFmtId="0" fontId="44" fillId="48" borderId="74" xfId="453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0" fontId="44" fillId="48" borderId="55" xfId="453" applyFont="1" applyFill="1" applyBorder="1" applyAlignment="1" applyProtection="1">
      <alignment horizontal="center" vertical="center" wrapText="1"/>
      <protection/>
    </xf>
    <xf numFmtId="0" fontId="44" fillId="48" borderId="79" xfId="453" applyFont="1" applyFill="1" applyBorder="1" applyAlignment="1" applyProtection="1">
      <alignment horizontal="center" vertical="center" wrapText="1"/>
      <protection/>
    </xf>
    <xf numFmtId="0" fontId="44" fillId="48" borderId="73" xfId="453" applyFont="1" applyFill="1" applyBorder="1" applyAlignment="1" applyProtection="1">
      <alignment horizontal="center" vertical="center" wrapText="1"/>
      <protection/>
    </xf>
    <xf numFmtId="0" fontId="44" fillId="48" borderId="59" xfId="438" applyFont="1" applyFill="1" applyBorder="1" applyAlignment="1" applyProtection="1">
      <alignment horizontal="center" vertical="center" wrapText="1"/>
      <protection/>
    </xf>
    <xf numFmtId="0" fontId="44" fillId="48" borderId="18" xfId="438" applyFont="1" applyFill="1" applyBorder="1" applyAlignment="1" applyProtection="1">
      <alignment horizontal="center" vertical="center" wrapText="1"/>
      <protection/>
    </xf>
    <xf numFmtId="0" fontId="44" fillId="48" borderId="54" xfId="438" applyFont="1" applyFill="1" applyBorder="1" applyAlignment="1" applyProtection="1">
      <alignment horizontal="center" vertical="center" wrapText="1"/>
      <protection/>
    </xf>
    <xf numFmtId="0" fontId="44" fillId="48" borderId="37" xfId="438" applyFont="1" applyFill="1" applyBorder="1" applyAlignment="1" applyProtection="1">
      <alignment horizontal="center" vertical="center" wrapText="1"/>
      <protection/>
    </xf>
    <xf numFmtId="0" fontId="44" fillId="48" borderId="33" xfId="438" applyFont="1" applyFill="1" applyBorder="1" applyAlignment="1" applyProtection="1">
      <alignment horizontal="center" vertical="center" wrapText="1"/>
      <protection/>
    </xf>
    <xf numFmtId="0" fontId="44" fillId="48" borderId="57" xfId="438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4" fillId="0" borderId="75" xfId="465" applyFont="1" applyBorder="1" applyAlignment="1" applyProtection="1">
      <alignment horizontal="center"/>
      <protection/>
    </xf>
    <xf numFmtId="0" fontId="54" fillId="0" borderId="80" xfId="465" applyFont="1" applyBorder="1" applyAlignment="1" applyProtection="1">
      <alignment horizontal="center"/>
      <protection/>
    </xf>
    <xf numFmtId="0" fontId="59" fillId="0" borderId="24" xfId="465" applyFont="1" applyBorder="1" applyAlignment="1" applyProtection="1">
      <alignment horizontal="center" vertical="center" wrapText="1"/>
      <protection/>
    </xf>
    <xf numFmtId="0" fontId="59" fillId="0" borderId="46" xfId="465" applyFont="1" applyBorder="1" applyAlignment="1" applyProtection="1">
      <alignment horizontal="center" vertical="center" wrapText="1"/>
      <protection/>
    </xf>
    <xf numFmtId="0" fontId="59" fillId="0" borderId="61" xfId="465" applyFont="1" applyBorder="1" applyAlignment="1" applyProtection="1">
      <alignment horizontal="center" vertical="center" wrapText="1"/>
      <protection/>
    </xf>
    <xf numFmtId="0" fontId="44" fillId="48" borderId="59" xfId="453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40" fillId="48" borderId="31" xfId="0" applyFont="1" applyFill="1" applyBorder="1" applyAlignment="1" applyProtection="1">
      <alignment horizontal="left" vertical="center" wrapText="1" inden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78" xfId="0" applyFont="1" applyFill="1" applyBorder="1" applyAlignment="1" applyProtection="1">
      <alignment horizontal="center" vertical="center" wrapText="1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49" fontId="40" fillId="48" borderId="60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31" xfId="0" applyFont="1" applyFill="1" applyBorder="1" applyAlignment="1" applyProtection="1">
      <alignment horizontal="left" vertical="center" wrapText="1" indent="2"/>
      <protection/>
    </xf>
    <xf numFmtId="0" fontId="40" fillId="48" borderId="29" xfId="0" applyFont="1" applyFill="1" applyBorder="1" applyAlignment="1" applyProtection="1">
      <alignment horizontal="left" vertical="center" wrapText="1"/>
      <protection/>
    </xf>
    <xf numFmtId="0" fontId="40" fillId="48" borderId="41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31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0" fillId="48" borderId="56" xfId="0" applyFont="1" applyFill="1" applyBorder="1" applyAlignment="1" applyProtection="1">
      <alignment vertical="center" wrapText="1"/>
      <protection/>
    </xf>
    <xf numFmtId="0" fontId="40" fillId="48" borderId="70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0" fontId="40" fillId="48" borderId="31" xfId="0" applyFont="1" applyFill="1" applyBorder="1" applyAlignment="1" applyProtection="1">
      <alignment horizontal="center" vertical="center" wrapText="1"/>
      <protection/>
    </xf>
    <xf numFmtId="0" fontId="62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5" xfId="0" applyFont="1" applyFill="1" applyBorder="1" applyAlignment="1" applyProtection="1">
      <alignment horizontal="center" vertical="center" wrapText="1"/>
      <protection/>
    </xf>
    <xf numFmtId="0" fontId="44" fillId="30" borderId="81" xfId="0" applyFont="1" applyFill="1" applyBorder="1" applyAlignment="1" applyProtection="1">
      <alignment horizontal="center" vertical="center" wrapText="1"/>
      <protection/>
    </xf>
    <xf numFmtId="0" fontId="44" fillId="30" borderId="76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9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58" t="str">
        <f>"Версия "&amp;GetVersion()</f>
        <v>Версия 3.0</v>
      </c>
      <c r="Q2" s="359"/>
    </row>
    <row r="3" spans="2:17" ht="30.75" customHeight="1">
      <c r="B3" s="70"/>
      <c r="C3" s="360" t="s">
        <v>126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2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3" t="s">
        <v>214</v>
      </c>
      <c r="D5" s="363"/>
      <c r="E5" s="363"/>
      <c r="F5" s="363"/>
      <c r="G5" s="363"/>
      <c r="H5" s="36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5" t="s">
        <v>58</v>
      </c>
      <c r="D6" s="365"/>
      <c r="E6" s="365"/>
      <c r="F6" s="365"/>
      <c r="G6" s="365"/>
      <c r="H6" s="365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4" t="s">
        <v>335</v>
      </c>
      <c r="D42" s="364"/>
      <c r="E42" s="364"/>
      <c r="F42" s="364"/>
      <c r="G42" s="364"/>
      <c r="H42" s="364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6" t="s">
        <v>336</v>
      </c>
      <c r="D43" s="366"/>
      <c r="E43" s="367"/>
      <c r="F43" s="368"/>
      <c r="G43" s="368"/>
      <c r="H43" s="368"/>
      <c r="I43" s="368"/>
      <c r="J43" s="368"/>
      <c r="K43" s="368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6" t="s">
        <v>337</v>
      </c>
      <c r="D44" s="366"/>
      <c r="E44" s="367"/>
      <c r="F44" s="368"/>
      <c r="G44" s="368"/>
      <c r="H44" s="368"/>
      <c r="I44" s="368"/>
      <c r="J44" s="368"/>
      <c r="K44" s="368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6" t="s">
        <v>197</v>
      </c>
      <c r="D45" s="366"/>
      <c r="E45" s="371" t="s">
        <v>338</v>
      </c>
      <c r="F45" s="368"/>
      <c r="G45" s="368"/>
      <c r="H45" s="368"/>
      <c r="I45" s="368"/>
      <c r="J45" s="368"/>
      <c r="K45" s="368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6" t="s">
        <v>339</v>
      </c>
      <c r="D46" s="366"/>
      <c r="E46" s="372"/>
      <c r="F46" s="369"/>
      <c r="G46" s="369"/>
      <c r="H46" s="369"/>
      <c r="I46" s="369"/>
      <c r="J46" s="369"/>
      <c r="K46" s="367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6" t="s">
        <v>340</v>
      </c>
      <c r="D47" s="366"/>
      <c r="E47" s="369" t="s">
        <v>341</v>
      </c>
      <c r="F47" s="369"/>
      <c r="G47" s="369"/>
      <c r="H47" s="369"/>
      <c r="I47" s="369"/>
      <c r="J47" s="369"/>
      <c r="K47" s="367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4" t="s">
        <v>342</v>
      </c>
      <c r="D49" s="364"/>
      <c r="E49" s="364"/>
      <c r="F49" s="364"/>
      <c r="G49" s="364"/>
      <c r="H49" s="364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6" t="s">
        <v>336</v>
      </c>
      <c r="D50" s="366"/>
      <c r="E50" s="367"/>
      <c r="F50" s="370"/>
      <c r="G50" s="370"/>
      <c r="H50" s="370"/>
      <c r="I50" s="370"/>
      <c r="J50" s="370"/>
      <c r="K50" s="370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6" t="s">
        <v>337</v>
      </c>
      <c r="D51" s="366"/>
      <c r="E51" s="373"/>
      <c r="F51" s="370"/>
      <c r="G51" s="370"/>
      <c r="H51" s="370"/>
      <c r="I51" s="370"/>
      <c r="J51" s="370"/>
      <c r="K51" s="370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6" t="s">
        <v>197</v>
      </c>
      <c r="D52" s="366"/>
      <c r="E52" s="374"/>
      <c r="F52" s="375"/>
      <c r="G52" s="375"/>
      <c r="H52" s="375"/>
      <c r="I52" s="375"/>
      <c r="J52" s="375"/>
      <c r="K52" s="375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6" t="s">
        <v>339</v>
      </c>
      <c r="D53" s="366"/>
      <c r="E53" s="372"/>
      <c r="F53" s="369"/>
      <c r="G53" s="369"/>
      <c r="H53" s="369"/>
      <c r="I53" s="369"/>
      <c r="J53" s="369"/>
      <c r="K53" s="367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6" t="s">
        <v>340</v>
      </c>
      <c r="D54" s="366"/>
      <c r="E54" s="369"/>
      <c r="F54" s="369"/>
      <c r="G54" s="369"/>
      <c r="H54" s="369"/>
      <c r="I54" s="369"/>
      <c r="J54" s="369"/>
      <c r="K54" s="369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P2:Q2"/>
    <mergeCell ref="C3:P3"/>
    <mergeCell ref="C5:H5"/>
    <mergeCell ref="C42:H42"/>
    <mergeCell ref="C6:H6"/>
    <mergeCell ref="C43:D43"/>
    <mergeCell ref="E43:K43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12">
      <selection activeCell="G15" sqref="G15:G24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6" t="s">
        <v>493</v>
      </c>
      <c r="F10" s="457"/>
      <c r="G10" s="458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9" t="s">
        <v>2</v>
      </c>
      <c r="F12" s="460"/>
      <c r="G12" s="461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 t="s">
        <v>530</v>
      </c>
      <c r="H15" s="115"/>
    </row>
    <row r="16" spans="4:8" ht="22.5">
      <c r="D16" s="346"/>
      <c r="E16" s="340">
        <v>2</v>
      </c>
      <c r="F16" s="341" t="s">
        <v>269</v>
      </c>
      <c r="G16" s="348" t="s">
        <v>530</v>
      </c>
      <c r="H16" s="115"/>
    </row>
    <row r="17" spans="4:8" ht="55.5" customHeight="1">
      <c r="D17" s="346"/>
      <c r="E17" s="340">
        <v>3</v>
      </c>
      <c r="F17" s="341" t="s">
        <v>270</v>
      </c>
      <c r="G17" s="348" t="s">
        <v>530</v>
      </c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 t="s">
        <v>531</v>
      </c>
      <c r="H19" s="115"/>
    </row>
    <row r="20" spans="4:8" ht="11.25">
      <c r="D20" s="346"/>
      <c r="E20" s="351" t="s">
        <v>463</v>
      </c>
      <c r="F20" s="164" t="s">
        <v>494</v>
      </c>
      <c r="G20" s="348" t="s">
        <v>532</v>
      </c>
      <c r="H20" s="115"/>
    </row>
    <row r="21" spans="4:8" ht="11.25">
      <c r="D21" s="346"/>
      <c r="E21" s="351" t="s">
        <v>209</v>
      </c>
      <c r="F21" s="164" t="s">
        <v>211</v>
      </c>
      <c r="G21" s="348" t="s">
        <v>533</v>
      </c>
      <c r="H21" s="115"/>
    </row>
    <row r="22" spans="4:8" ht="11.25">
      <c r="D22" s="346"/>
      <c r="E22" s="351" t="s">
        <v>210</v>
      </c>
      <c r="F22" s="164" t="s">
        <v>496</v>
      </c>
      <c r="G22" s="348" t="s">
        <v>534</v>
      </c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 t="s">
        <v>530</v>
      </c>
      <c r="H23" s="115"/>
    </row>
    <row r="24" spans="4:8" ht="33.75">
      <c r="D24" s="346"/>
      <c r="E24" s="340">
        <v>6</v>
      </c>
      <c r="F24" s="333" t="s">
        <v>5</v>
      </c>
      <c r="G24" s="348" t="s">
        <v>530</v>
      </c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4" t="s">
        <v>230</v>
      </c>
      <c r="F27" s="455"/>
      <c r="G27" s="455"/>
      <c r="H27" s="115"/>
    </row>
    <row r="28" spans="4:8" ht="27.75" customHeight="1">
      <c r="D28" s="95"/>
      <c r="E28" s="454" t="s">
        <v>228</v>
      </c>
      <c r="F28" s="455"/>
      <c r="G28" s="455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spans="1:3" ht="12.75">
      <c r="A2" s="60" t="s">
        <v>519</v>
      </c>
      <c r="B2" s="1" t="s">
        <v>520</v>
      </c>
      <c r="C2" s="3" t="s">
        <v>521</v>
      </c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G22" display="Титульный!G2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2:8" ht="12.75">
      <c r="B2" s="273"/>
      <c r="C2" s="273"/>
      <c r="D2" s="273"/>
      <c r="E2" s="273"/>
      <c r="F2" s="273"/>
      <c r="G2" s="273"/>
      <c r="H2" s="273"/>
    </row>
    <row r="3" spans="2:8" ht="12.75">
      <c r="B3" s="273"/>
      <c r="C3" s="273"/>
      <c r="D3" s="273"/>
      <c r="E3" s="273"/>
      <c r="F3" s="273"/>
      <c r="G3" s="273"/>
      <c r="H3" s="273"/>
    </row>
    <row r="4" spans="2:8" ht="12.75">
      <c r="B4" s="273"/>
      <c r="C4" s="273"/>
      <c r="D4" s="273"/>
      <c r="E4" s="273"/>
      <c r="F4" s="273"/>
      <c r="G4" s="273"/>
      <c r="H4" s="273"/>
    </row>
    <row r="5" spans="2:8" ht="12.75">
      <c r="B5" s="273"/>
      <c r="C5" s="273"/>
      <c r="D5" s="273"/>
      <c r="E5" s="273"/>
      <c r="F5" s="273"/>
      <c r="G5" s="273"/>
      <c r="H5" s="273"/>
    </row>
    <row r="6" spans="2:8" ht="12.75">
      <c r="B6" s="273"/>
      <c r="C6" s="273"/>
      <c r="D6" s="273"/>
      <c r="E6" s="273"/>
      <c r="F6" s="273"/>
      <c r="G6" s="273"/>
      <c r="H6" s="273"/>
    </row>
    <row r="7" spans="2:8" ht="12.75">
      <c r="B7" s="273"/>
      <c r="C7" s="273"/>
      <c r="D7" s="273"/>
      <c r="E7" s="273"/>
      <c r="F7" s="273"/>
      <c r="G7" s="273"/>
      <c r="H7" s="273"/>
    </row>
    <row r="8" spans="2:8" ht="12.75">
      <c r="B8" s="273"/>
      <c r="C8" s="273"/>
      <c r="D8" s="273"/>
      <c r="E8" s="273"/>
      <c r="F8" s="273"/>
      <c r="G8" s="273"/>
      <c r="H8" s="273"/>
    </row>
    <row r="9" spans="2:8" ht="12.75">
      <c r="B9" s="273"/>
      <c r="C9" s="273"/>
      <c r="D9" s="273"/>
      <c r="E9" s="273"/>
      <c r="F9" s="273"/>
      <c r="G9" s="273"/>
      <c r="H9" s="273"/>
    </row>
    <row r="10" spans="2:8" ht="12.75">
      <c r="B10" s="273"/>
      <c r="C10" s="273"/>
      <c r="D10" s="273"/>
      <c r="E10" s="273"/>
      <c r="F10" s="273"/>
      <c r="G10" s="273"/>
      <c r="H10" s="273"/>
    </row>
    <row r="11" spans="2:8" ht="12.75">
      <c r="B11" s="273"/>
      <c r="C11" s="273"/>
      <c r="D11" s="273"/>
      <c r="E11" s="273"/>
      <c r="F11" s="273"/>
      <c r="G11" s="273"/>
      <c r="H11" s="273"/>
    </row>
    <row r="12" spans="2:8" ht="12.75">
      <c r="B12" s="273"/>
      <c r="C12" s="273"/>
      <c r="D12" s="273"/>
      <c r="E12" s="273"/>
      <c r="F12" s="273"/>
      <c r="G12" s="273"/>
      <c r="H12" s="273"/>
    </row>
    <row r="13" spans="2:8" ht="12.75">
      <c r="B13" s="273"/>
      <c r="C13" s="273"/>
      <c r="D13" s="273"/>
      <c r="E13" s="273"/>
      <c r="F13" s="273"/>
      <c r="G13" s="273"/>
      <c r="H13" s="273"/>
    </row>
    <row r="14" spans="2:8" ht="12.75">
      <c r="B14" s="273"/>
      <c r="C14" s="273"/>
      <c r="D14" s="273"/>
      <c r="E14" s="273"/>
      <c r="F14" s="273"/>
      <c r="G14" s="273"/>
      <c r="H14" s="273"/>
    </row>
    <row r="15" spans="2:8" ht="12.75">
      <c r="B15" s="273"/>
      <c r="C15" s="273"/>
      <c r="D15" s="273"/>
      <c r="E15" s="273"/>
      <c r="F15" s="273"/>
      <c r="G15" s="273"/>
      <c r="H15" s="273"/>
    </row>
    <row r="16" spans="2:8" ht="12.75">
      <c r="B16" s="273"/>
      <c r="C16" s="273"/>
      <c r="D16" s="273"/>
      <c r="E16" s="273"/>
      <c r="F16" s="273"/>
      <c r="G16" s="273"/>
      <c r="H16" s="273"/>
    </row>
    <row r="17" spans="2:8" ht="12.75">
      <c r="B17" s="273"/>
      <c r="C17" s="273"/>
      <c r="D17" s="273"/>
      <c r="E17" s="273"/>
      <c r="F17" s="273"/>
      <c r="G17" s="273"/>
      <c r="H17" s="273"/>
    </row>
    <row r="18" spans="2:8" ht="12.75">
      <c r="B18" s="273"/>
      <c r="C18" s="273"/>
      <c r="D18" s="273"/>
      <c r="E18" s="273"/>
      <c r="F18" s="273"/>
      <c r="G18" s="273"/>
      <c r="H18" s="273"/>
    </row>
    <row r="19" spans="2:8" ht="12.75">
      <c r="B19" s="273"/>
      <c r="C19" s="273"/>
      <c r="D19" s="273"/>
      <c r="E19" s="273"/>
      <c r="F19" s="273"/>
      <c r="G19" s="273"/>
      <c r="H19" s="273"/>
    </row>
    <row r="20" spans="2:8" ht="12.75">
      <c r="B20" s="273"/>
      <c r="C20" s="273"/>
      <c r="D20" s="273"/>
      <c r="E20" s="273"/>
      <c r="F20" s="273"/>
      <c r="G20" s="273"/>
      <c r="H20" s="273"/>
    </row>
    <row r="21" spans="2:8" ht="12.75">
      <c r="B21" s="273"/>
      <c r="C21" s="273"/>
      <c r="D21" s="273"/>
      <c r="E21" s="273"/>
      <c r="F21" s="273"/>
      <c r="G21" s="273"/>
      <c r="H21" s="273"/>
    </row>
    <row r="22" spans="2:8" ht="12.75">
      <c r="B22" s="273"/>
      <c r="C22" s="273"/>
      <c r="D22" s="273"/>
      <c r="E22" s="273"/>
      <c r="F22" s="273"/>
      <c r="G22" s="273"/>
      <c r="H22" s="273"/>
    </row>
    <row r="23" spans="2:8" ht="12.75">
      <c r="B23" s="273"/>
      <c r="C23" s="273"/>
      <c r="D23" s="273"/>
      <c r="E23" s="273"/>
      <c r="F23" s="273"/>
      <c r="G23" s="273"/>
      <c r="H23" s="273"/>
    </row>
    <row r="24" spans="2:8" ht="12.75">
      <c r="B24" s="273"/>
      <c r="C24" s="273"/>
      <c r="D24" s="273"/>
      <c r="E24" s="273"/>
      <c r="F24" s="273"/>
      <c r="G24" s="273"/>
      <c r="H24" s="273"/>
    </row>
    <row r="25" spans="2:8" ht="12.75">
      <c r="B25" s="273"/>
      <c r="C25" s="273"/>
      <c r="D25" s="273"/>
      <c r="E25" s="273"/>
      <c r="F25" s="273"/>
      <c r="G25" s="273"/>
      <c r="H25" s="273"/>
    </row>
    <row r="26" spans="2:8" ht="12.75">
      <c r="B26" s="273"/>
      <c r="C26" s="273"/>
      <c r="D26" s="273"/>
      <c r="E26" s="273"/>
      <c r="F26" s="273"/>
      <c r="G26" s="273"/>
      <c r="H26" s="273"/>
    </row>
    <row r="27" spans="2:8" ht="12.75">
      <c r="B27" s="273"/>
      <c r="C27" s="273"/>
      <c r="D27" s="273"/>
      <c r="E27" s="273"/>
      <c r="F27" s="273"/>
      <c r="G27" s="273"/>
      <c r="H27" s="273"/>
    </row>
    <row r="28" spans="2:8" ht="12.75">
      <c r="B28" s="273"/>
      <c r="C28" s="273"/>
      <c r="D28" s="273"/>
      <c r="E28" s="273"/>
      <c r="F28" s="273"/>
      <c r="G28" s="273"/>
      <c r="H28" s="273"/>
    </row>
    <row r="29" spans="2:8" ht="12.75">
      <c r="B29" s="273"/>
      <c r="C29" s="273"/>
      <c r="D29" s="273"/>
      <c r="E29" s="273"/>
      <c r="F29" s="273"/>
      <c r="G29" s="273"/>
      <c r="H29" s="273"/>
    </row>
    <row r="30" spans="2:8" ht="12.75">
      <c r="B30" s="273"/>
      <c r="C30" s="273"/>
      <c r="D30" s="273"/>
      <c r="E30" s="273"/>
      <c r="F30" s="273"/>
      <c r="G30" s="273"/>
      <c r="H30" s="273"/>
    </row>
    <row r="31" spans="2:8" ht="12.75">
      <c r="B31" s="273"/>
      <c r="C31" s="273"/>
      <c r="D31" s="273"/>
      <c r="E31" s="273"/>
      <c r="F31" s="273"/>
      <c r="G31" s="273"/>
      <c r="H31" s="273"/>
    </row>
    <row r="32" spans="2:8" ht="12.75">
      <c r="B32" s="273"/>
      <c r="C32" s="273"/>
      <c r="D32" s="273"/>
      <c r="E32" s="273"/>
      <c r="F32" s="273"/>
      <c r="G32" s="273"/>
      <c r="H32" s="273"/>
    </row>
    <row r="33" spans="2:8" ht="12.75">
      <c r="B33" s="273"/>
      <c r="C33" s="273"/>
      <c r="D33" s="273"/>
      <c r="E33" s="273"/>
      <c r="F33" s="273"/>
      <c r="G33" s="273"/>
      <c r="H33" s="273"/>
    </row>
    <row r="34" spans="2:8" ht="12.75">
      <c r="B34" s="273"/>
      <c r="C34" s="273"/>
      <c r="D34" s="273"/>
      <c r="E34" s="273"/>
      <c r="F34" s="273"/>
      <c r="G34" s="273"/>
      <c r="H34" s="273"/>
    </row>
    <row r="35" spans="2:8" ht="12.75">
      <c r="B35" s="273"/>
      <c r="C35" s="273"/>
      <c r="D35" s="273"/>
      <c r="E35" s="273"/>
      <c r="F35" s="273"/>
      <c r="G35" s="273"/>
      <c r="H35" s="273"/>
    </row>
    <row r="36" spans="2:8" ht="12.75">
      <c r="B36" s="273"/>
      <c r="C36" s="273"/>
      <c r="D36" s="273"/>
      <c r="E36" s="273"/>
      <c r="F36" s="273"/>
      <c r="G36" s="273"/>
      <c r="H36" s="273"/>
    </row>
    <row r="37" spans="2:8" ht="12.75">
      <c r="B37" s="273"/>
      <c r="C37" s="273"/>
      <c r="D37" s="273"/>
      <c r="E37" s="273"/>
      <c r="F37" s="273"/>
      <c r="G37" s="273"/>
      <c r="H37" s="273"/>
    </row>
    <row r="38" spans="2:8" ht="12.75">
      <c r="B38" s="273"/>
      <c r="C38" s="273"/>
      <c r="D38" s="273"/>
      <c r="E38" s="273"/>
      <c r="F38" s="273"/>
      <c r="G38" s="273"/>
      <c r="H38" s="273"/>
    </row>
    <row r="39" spans="2:8" ht="12.75">
      <c r="B39" s="273"/>
      <c r="C39" s="273"/>
      <c r="D39" s="273"/>
      <c r="E39" s="273"/>
      <c r="F39" s="273"/>
      <c r="G39" s="273"/>
      <c r="H39" s="273"/>
    </row>
    <row r="40" spans="2:8" ht="12.75">
      <c r="B40" s="273"/>
      <c r="C40" s="273"/>
      <c r="D40" s="273"/>
      <c r="E40" s="273"/>
      <c r="F40" s="273"/>
      <c r="G40" s="273"/>
      <c r="H40" s="273"/>
    </row>
    <row r="41" spans="2:8" ht="12.75">
      <c r="B41" s="273"/>
      <c r="C41" s="273"/>
      <c r="D41" s="273"/>
      <c r="E41" s="273"/>
      <c r="F41" s="273"/>
      <c r="G41" s="273"/>
      <c r="H41" s="273"/>
    </row>
    <row r="42" spans="2:8" ht="12.75">
      <c r="B42" s="273"/>
      <c r="C42" s="273"/>
      <c r="D42" s="273"/>
      <c r="E42" s="273"/>
      <c r="F42" s="273"/>
      <c r="G42" s="273"/>
      <c r="H42" s="273"/>
    </row>
    <row r="43" spans="2:8" ht="12.75">
      <c r="B43" s="273"/>
      <c r="C43" s="273"/>
      <c r="D43" s="273"/>
      <c r="E43" s="273"/>
      <c r="F43" s="273"/>
      <c r="G43" s="273"/>
      <c r="H43" s="273"/>
    </row>
    <row r="44" spans="2:8" ht="12.75">
      <c r="B44" s="273"/>
      <c r="C44" s="273"/>
      <c r="D44" s="273"/>
      <c r="E44" s="273"/>
      <c r="F44" s="273"/>
      <c r="G44" s="273"/>
      <c r="H44" s="273"/>
    </row>
    <row r="45" spans="2:8" ht="12.75">
      <c r="B45" s="273"/>
      <c r="C45" s="273"/>
      <c r="D45" s="273"/>
      <c r="E45" s="273"/>
      <c r="F45" s="273"/>
      <c r="G45" s="273"/>
      <c r="H45" s="273"/>
    </row>
    <row r="46" spans="2:8" ht="12.75">
      <c r="B46" s="273"/>
      <c r="C46" s="273"/>
      <c r="D46" s="273"/>
      <c r="E46" s="273"/>
      <c r="F46" s="273"/>
      <c r="G46" s="273"/>
      <c r="H46" s="273"/>
    </row>
    <row r="47" spans="2:8" ht="12.75">
      <c r="B47" s="273"/>
      <c r="C47" s="273"/>
      <c r="D47" s="273"/>
      <c r="E47" s="273"/>
      <c r="F47" s="273"/>
      <c r="G47" s="273"/>
      <c r="H47" s="273"/>
    </row>
    <row r="48" spans="2:8" ht="12.75">
      <c r="B48" s="273"/>
      <c r="C48" s="273"/>
      <c r="D48" s="273"/>
      <c r="E48" s="273"/>
      <c r="F48" s="273"/>
      <c r="G48" s="273"/>
      <c r="H48" s="273"/>
    </row>
    <row r="49" spans="2:8" ht="12.75">
      <c r="B49" s="273"/>
      <c r="C49" s="273"/>
      <c r="D49" s="273"/>
      <c r="E49" s="273"/>
      <c r="F49" s="273"/>
      <c r="G49" s="273"/>
      <c r="H49" s="273"/>
    </row>
    <row r="50" spans="2:8" ht="12.75">
      <c r="B50" s="273"/>
      <c r="C50" s="273"/>
      <c r="D50" s="273"/>
      <c r="E50" s="273"/>
      <c r="F50" s="273"/>
      <c r="G50" s="273"/>
      <c r="H50" s="273"/>
    </row>
    <row r="51" spans="2:8" ht="12.75">
      <c r="B51" s="273"/>
      <c r="C51" s="273"/>
      <c r="D51" s="273"/>
      <c r="E51" s="273"/>
      <c r="F51" s="273"/>
      <c r="G51" s="273"/>
      <c r="H51" s="273"/>
    </row>
    <row r="52" spans="2:8" ht="12.75">
      <c r="B52" s="273"/>
      <c r="C52" s="273"/>
      <c r="D52" s="273"/>
      <c r="E52" s="273"/>
      <c r="F52" s="273"/>
      <c r="G52" s="273"/>
      <c r="H52" s="273"/>
    </row>
    <row r="53" spans="2:8" ht="12.75">
      <c r="B53" s="273"/>
      <c r="C53" s="273"/>
      <c r="D53" s="273"/>
      <c r="E53" s="273"/>
      <c r="F53" s="273"/>
      <c r="G53" s="273"/>
      <c r="H53" s="273"/>
    </row>
    <row r="54" spans="2:8" ht="12.75">
      <c r="B54" s="273"/>
      <c r="C54" s="273"/>
      <c r="D54" s="273"/>
      <c r="E54" s="273"/>
      <c r="F54" s="273"/>
      <c r="G54" s="273"/>
      <c r="H54" s="273"/>
    </row>
    <row r="55" spans="2:8" ht="12.75">
      <c r="B55" s="273"/>
      <c r="C55" s="273"/>
      <c r="D55" s="273"/>
      <c r="E55" s="273"/>
      <c r="F55" s="273"/>
      <c r="G55" s="273"/>
      <c r="H55" s="273"/>
    </row>
    <row r="56" spans="2:8" ht="12.75">
      <c r="B56" s="273"/>
      <c r="C56" s="273"/>
      <c r="D56" s="273"/>
      <c r="E56" s="273"/>
      <c r="F56" s="273"/>
      <c r="G56" s="273"/>
      <c r="H56" s="273"/>
    </row>
    <row r="57" spans="2:8" ht="12.75">
      <c r="B57" s="273"/>
      <c r="C57" s="273"/>
      <c r="D57" s="273"/>
      <c r="E57" s="273"/>
      <c r="F57" s="273"/>
      <c r="G57" s="273"/>
      <c r="H57" s="273"/>
    </row>
    <row r="58" spans="2:8" ht="12.75">
      <c r="B58" s="273"/>
      <c r="C58" s="273"/>
      <c r="D58" s="273"/>
      <c r="E58" s="273"/>
      <c r="F58" s="273"/>
      <c r="G58" s="273"/>
      <c r="H58" s="273"/>
    </row>
    <row r="59" spans="2:8" ht="12.75">
      <c r="B59" s="273"/>
      <c r="C59" s="273"/>
      <c r="D59" s="273"/>
      <c r="E59" s="273"/>
      <c r="F59" s="273"/>
      <c r="G59" s="273"/>
      <c r="H59" s="273"/>
    </row>
    <row r="60" spans="2:8" ht="12.75">
      <c r="B60" s="273"/>
      <c r="C60" s="273"/>
      <c r="D60" s="273"/>
      <c r="E60" s="273"/>
      <c r="F60" s="273"/>
      <c r="G60" s="273"/>
      <c r="H60" s="273"/>
    </row>
    <row r="61" spans="2:8" ht="12.75">
      <c r="B61" s="273"/>
      <c r="C61" s="273"/>
      <c r="D61" s="273"/>
      <c r="E61" s="273"/>
      <c r="F61" s="273"/>
      <c r="G61" s="273"/>
      <c r="H61" s="273"/>
    </row>
    <row r="62" spans="2:8" ht="12.75">
      <c r="B62" s="273"/>
      <c r="C62" s="273"/>
      <c r="D62" s="273"/>
      <c r="E62" s="273"/>
      <c r="F62" s="273"/>
      <c r="G62" s="273"/>
      <c r="H62" s="273"/>
    </row>
    <row r="63" spans="2:8" ht="12.75">
      <c r="B63" s="273"/>
      <c r="C63" s="273"/>
      <c r="D63" s="273"/>
      <c r="E63" s="273"/>
      <c r="F63" s="273"/>
      <c r="G63" s="273"/>
      <c r="H63" s="273"/>
    </row>
    <row r="64" spans="2:8" ht="12.75">
      <c r="B64" s="273"/>
      <c r="C64" s="273"/>
      <c r="D64" s="273"/>
      <c r="E64" s="273"/>
      <c r="F64" s="273"/>
      <c r="G64" s="273"/>
      <c r="H64" s="273"/>
    </row>
    <row r="65" spans="2:8" ht="12.75">
      <c r="B65" s="273"/>
      <c r="C65" s="273"/>
      <c r="D65" s="273"/>
      <c r="E65" s="273"/>
      <c r="F65" s="273"/>
      <c r="G65" s="273"/>
      <c r="H65" s="273"/>
    </row>
    <row r="66" spans="2:8" ht="12.75">
      <c r="B66" s="273"/>
      <c r="C66" s="273"/>
      <c r="D66" s="273"/>
      <c r="E66" s="273"/>
      <c r="F66" s="273"/>
      <c r="G66" s="273"/>
      <c r="H66" s="273"/>
    </row>
    <row r="67" spans="2:8" ht="12.75">
      <c r="B67" s="273"/>
      <c r="C67" s="273"/>
      <c r="D67" s="273"/>
      <c r="E67" s="273"/>
      <c r="F67" s="273"/>
      <c r="G67" s="273"/>
      <c r="H67" s="273"/>
    </row>
    <row r="68" spans="2:8" ht="12.75">
      <c r="B68" s="273"/>
      <c r="C68" s="273"/>
      <c r="D68" s="273"/>
      <c r="E68" s="273"/>
      <c r="F68" s="273"/>
      <c r="G68" s="273"/>
      <c r="H68" s="273"/>
    </row>
    <row r="69" spans="2:8" ht="12.75">
      <c r="B69" s="273"/>
      <c r="C69" s="273"/>
      <c r="D69" s="273"/>
      <c r="E69" s="273"/>
      <c r="F69" s="273"/>
      <c r="G69" s="273"/>
      <c r="H69" s="273"/>
    </row>
    <row r="70" spans="2:8" ht="12.75">
      <c r="B70" s="273"/>
      <c r="C70" s="273"/>
      <c r="D70" s="273"/>
      <c r="E70" s="273"/>
      <c r="F70" s="273"/>
      <c r="G70" s="273"/>
      <c r="H70" s="273"/>
    </row>
    <row r="71" spans="2:8" ht="12.75">
      <c r="B71" s="273"/>
      <c r="C71" s="273"/>
      <c r="D71" s="273"/>
      <c r="E71" s="273"/>
      <c r="F71" s="273"/>
      <c r="G71" s="273"/>
      <c r="H71" s="273"/>
    </row>
    <row r="72" spans="2:8" ht="12.75">
      <c r="B72" s="273"/>
      <c r="C72" s="273"/>
      <c r="D72" s="273"/>
      <c r="E72" s="273"/>
      <c r="F72" s="273"/>
      <c r="G72" s="273"/>
      <c r="H72" s="273"/>
    </row>
    <row r="73" spans="2:8" ht="12.75">
      <c r="B73" s="273"/>
      <c r="C73" s="273"/>
      <c r="D73" s="273"/>
      <c r="E73" s="273"/>
      <c r="F73" s="273"/>
      <c r="G73" s="273"/>
      <c r="H73" s="273"/>
    </row>
    <row r="74" spans="2:8" ht="12.75">
      <c r="B74" s="273"/>
      <c r="C74" s="273"/>
      <c r="D74" s="273"/>
      <c r="E74" s="273"/>
      <c r="F74" s="273"/>
      <c r="G74" s="273"/>
      <c r="H74" s="273"/>
    </row>
    <row r="75" spans="2:8" ht="12.75">
      <c r="B75" s="273"/>
      <c r="C75" s="273"/>
      <c r="D75" s="273"/>
      <c r="E75" s="273"/>
      <c r="F75" s="273"/>
      <c r="G75" s="273"/>
      <c r="H75" s="273"/>
    </row>
    <row r="76" spans="2:8" ht="12.75">
      <c r="B76" s="273"/>
      <c r="C76" s="273"/>
      <c r="D76" s="273"/>
      <c r="E76" s="273"/>
      <c r="F76" s="273"/>
      <c r="G76" s="273"/>
      <c r="H76" s="273"/>
    </row>
    <row r="77" spans="2:8" ht="12.75">
      <c r="B77" s="273"/>
      <c r="C77" s="273"/>
      <c r="D77" s="273"/>
      <c r="E77" s="273"/>
      <c r="F77" s="273"/>
      <c r="G77" s="273"/>
      <c r="H77" s="273"/>
    </row>
    <row r="78" spans="2:8" ht="12.75">
      <c r="B78" s="273"/>
      <c r="C78" s="273"/>
      <c r="D78" s="273"/>
      <c r="E78" s="273"/>
      <c r="F78" s="273"/>
      <c r="G78" s="273"/>
      <c r="H78" s="273"/>
    </row>
    <row r="79" spans="2:8" ht="12.75">
      <c r="B79" s="273"/>
      <c r="C79" s="273"/>
      <c r="D79" s="273"/>
      <c r="E79" s="273"/>
      <c r="F79" s="273"/>
      <c r="G79" s="273"/>
      <c r="H79" s="273"/>
    </row>
    <row r="80" spans="2:8" ht="12.75">
      <c r="B80" s="273"/>
      <c r="C80" s="273"/>
      <c r="D80" s="273"/>
      <c r="E80" s="273"/>
      <c r="F80" s="273"/>
      <c r="G80" s="273"/>
      <c r="H80" s="273"/>
    </row>
    <row r="81" spans="2:8" ht="12.75">
      <c r="B81" s="273"/>
      <c r="C81" s="273"/>
      <c r="D81" s="273"/>
      <c r="E81" s="273"/>
      <c r="F81" s="273"/>
      <c r="G81" s="273"/>
      <c r="H81" s="273"/>
    </row>
    <row r="82" spans="2:8" ht="12.75">
      <c r="B82" s="273"/>
      <c r="C82" s="273"/>
      <c r="D82" s="273"/>
      <c r="E82" s="273"/>
      <c r="F82" s="273"/>
      <c r="G82" s="273"/>
      <c r="H82" s="273"/>
    </row>
    <row r="83" spans="2:8" ht="12.75">
      <c r="B83" s="273"/>
      <c r="C83" s="273"/>
      <c r="D83" s="273"/>
      <c r="E83" s="273"/>
      <c r="F83" s="273"/>
      <c r="G83" s="273"/>
      <c r="H83" s="273"/>
    </row>
    <row r="84" spans="2:8" ht="12.75">
      <c r="B84" s="273"/>
      <c r="C84" s="273"/>
      <c r="D84" s="273"/>
      <c r="E84" s="273"/>
      <c r="F84" s="273"/>
      <c r="G84" s="273"/>
      <c r="H84" s="273"/>
    </row>
    <row r="85" spans="2:8" ht="12.75">
      <c r="B85" s="273"/>
      <c r="C85" s="273"/>
      <c r="D85" s="273"/>
      <c r="E85" s="273"/>
      <c r="F85" s="273"/>
      <c r="G85" s="273"/>
      <c r="H85" s="273"/>
    </row>
    <row r="86" spans="2:8" ht="12.75">
      <c r="B86" s="273"/>
      <c r="C86" s="273"/>
      <c r="D86" s="273"/>
      <c r="E86" s="273"/>
      <c r="F86" s="273"/>
      <c r="G86" s="273"/>
      <c r="H86" s="273"/>
    </row>
    <row r="87" spans="2:8" ht="12.75">
      <c r="B87" s="273"/>
      <c r="C87" s="273"/>
      <c r="D87" s="273"/>
      <c r="E87" s="273"/>
      <c r="F87" s="273"/>
      <c r="G87" s="273"/>
      <c r="H87" s="273"/>
    </row>
    <row r="88" spans="2:8" ht="12.75">
      <c r="B88" s="273"/>
      <c r="C88" s="273"/>
      <c r="D88" s="273"/>
      <c r="E88" s="273"/>
      <c r="F88" s="273"/>
      <c r="G88" s="273"/>
      <c r="H88" s="273"/>
    </row>
    <row r="89" spans="2:8" ht="12.75">
      <c r="B89" s="273"/>
      <c r="C89" s="273"/>
      <c r="D89" s="273"/>
      <c r="E89" s="273"/>
      <c r="F89" s="273"/>
      <c r="G89" s="273"/>
      <c r="H89" s="273"/>
    </row>
    <row r="90" spans="2:8" ht="12.75">
      <c r="B90" s="273"/>
      <c r="C90" s="273"/>
      <c r="D90" s="273"/>
      <c r="E90" s="273"/>
      <c r="F90" s="273"/>
      <c r="G90" s="273"/>
      <c r="H90" s="273"/>
    </row>
    <row r="91" spans="2:8" ht="12.75">
      <c r="B91" s="273"/>
      <c r="C91" s="273"/>
      <c r="D91" s="273"/>
      <c r="E91" s="273"/>
      <c r="F91" s="273"/>
      <c r="G91" s="273"/>
      <c r="H91" s="273"/>
    </row>
    <row r="92" spans="2:8" ht="12.75">
      <c r="B92" s="273"/>
      <c r="C92" s="273"/>
      <c r="D92" s="273"/>
      <c r="E92" s="273"/>
      <c r="F92" s="273"/>
      <c r="G92" s="273"/>
      <c r="H92" s="273"/>
    </row>
    <row r="93" spans="2:8" ht="12.75">
      <c r="B93" s="273"/>
      <c r="C93" s="273"/>
      <c r="D93" s="273"/>
      <c r="E93" s="273"/>
      <c r="F93" s="273"/>
      <c r="G93" s="273"/>
      <c r="H93" s="273"/>
    </row>
    <row r="94" spans="2:8" ht="12.75">
      <c r="B94" s="273"/>
      <c r="C94" s="273"/>
      <c r="D94" s="273"/>
      <c r="E94" s="273"/>
      <c r="F94" s="273"/>
      <c r="G94" s="273"/>
      <c r="H94" s="273"/>
    </row>
    <row r="95" spans="2:8" ht="12.75">
      <c r="B95" s="273"/>
      <c r="C95" s="273"/>
      <c r="D95" s="273"/>
      <c r="E95" s="273"/>
      <c r="F95" s="273"/>
      <c r="G95" s="273"/>
      <c r="H95" s="273"/>
    </row>
    <row r="96" spans="2:8" ht="12.75">
      <c r="B96" s="273"/>
      <c r="C96" s="273"/>
      <c r="D96" s="273"/>
      <c r="E96" s="273"/>
      <c r="F96" s="273"/>
      <c r="G96" s="273"/>
      <c r="H96" s="273"/>
    </row>
    <row r="97" spans="2:8" ht="12.75">
      <c r="B97" s="273"/>
      <c r="C97" s="273"/>
      <c r="D97" s="273"/>
      <c r="E97" s="273"/>
      <c r="F97" s="273"/>
      <c r="G97" s="273"/>
      <c r="H97" s="273"/>
    </row>
    <row r="98" spans="2:8" ht="12.75">
      <c r="B98" s="273"/>
      <c r="C98" s="273"/>
      <c r="D98" s="273"/>
      <c r="E98" s="273"/>
      <c r="F98" s="273"/>
      <c r="G98" s="273"/>
      <c r="H98" s="273"/>
    </row>
    <row r="99" spans="2:8" ht="12.75">
      <c r="B99" s="273"/>
      <c r="C99" s="273"/>
      <c r="D99" s="273"/>
      <c r="E99" s="273"/>
      <c r="F99" s="273"/>
      <c r="G99" s="273"/>
      <c r="H99" s="273"/>
    </row>
    <row r="100" spans="2:8" ht="12.75">
      <c r="B100" s="273"/>
      <c r="C100" s="273"/>
      <c r="D100" s="273"/>
      <c r="E100" s="273"/>
      <c r="F100" s="273"/>
      <c r="G100" s="273"/>
      <c r="H100" s="273"/>
    </row>
    <row r="101" spans="2:8" ht="12.75">
      <c r="B101" s="273"/>
      <c r="C101" s="273"/>
      <c r="D101" s="273"/>
      <c r="E101" s="273"/>
      <c r="F101" s="273"/>
      <c r="G101" s="273"/>
      <c r="H101" s="273"/>
    </row>
    <row r="102" spans="2:8" ht="12.75">
      <c r="B102" s="273"/>
      <c r="C102" s="273"/>
      <c r="D102" s="273"/>
      <c r="E102" s="273"/>
      <c r="F102" s="273"/>
      <c r="G102" s="273"/>
      <c r="H102" s="273"/>
    </row>
    <row r="103" spans="2:8" ht="12.75">
      <c r="B103" s="273"/>
      <c r="C103" s="273"/>
      <c r="D103" s="273"/>
      <c r="E103" s="273"/>
      <c r="F103" s="273"/>
      <c r="G103" s="273"/>
      <c r="H103" s="273"/>
    </row>
    <row r="104" spans="2:8" ht="12.75">
      <c r="B104" s="273"/>
      <c r="C104" s="273"/>
      <c r="D104" s="273"/>
      <c r="E104" s="273"/>
      <c r="F104" s="273"/>
      <c r="G104" s="273"/>
      <c r="H104" s="273"/>
    </row>
    <row r="105" spans="2:8" ht="12.75">
      <c r="B105" s="273"/>
      <c r="C105" s="273"/>
      <c r="D105" s="273"/>
      <c r="E105" s="273"/>
      <c r="F105" s="273"/>
      <c r="G105" s="273"/>
      <c r="H105" s="273"/>
    </row>
    <row r="106" spans="2:8" ht="12.75">
      <c r="B106" s="273"/>
      <c r="C106" s="273"/>
      <c r="D106" s="273"/>
      <c r="E106" s="273"/>
      <c r="F106" s="273"/>
      <c r="G106" s="273"/>
      <c r="H106" s="273"/>
    </row>
    <row r="107" spans="2:8" ht="12.75">
      <c r="B107" s="273"/>
      <c r="C107" s="273"/>
      <c r="D107" s="273"/>
      <c r="E107" s="273"/>
      <c r="F107" s="273"/>
      <c r="G107" s="273"/>
      <c r="H107" s="273"/>
    </row>
    <row r="108" spans="2:8" ht="12.75">
      <c r="B108" s="273"/>
      <c r="C108" s="273"/>
      <c r="D108" s="273"/>
      <c r="E108" s="273"/>
      <c r="F108" s="273"/>
      <c r="G108" s="273"/>
      <c r="H108" s="273"/>
    </row>
    <row r="109" spans="2:8" ht="12.75">
      <c r="B109" s="273"/>
      <c r="C109" s="273"/>
      <c r="D109" s="273"/>
      <c r="E109" s="273"/>
      <c r="F109" s="273"/>
      <c r="G109" s="273"/>
      <c r="H109" s="273"/>
    </row>
    <row r="110" spans="2:8" ht="12.75">
      <c r="B110" s="273"/>
      <c r="C110" s="273"/>
      <c r="D110" s="273"/>
      <c r="E110" s="273"/>
      <c r="F110" s="273"/>
      <c r="G110" s="273"/>
      <c r="H110" s="273"/>
    </row>
    <row r="111" spans="2:8" ht="12.75">
      <c r="B111" s="273"/>
      <c r="C111" s="273"/>
      <c r="D111" s="273"/>
      <c r="E111" s="273"/>
      <c r="F111" s="273"/>
      <c r="G111" s="273"/>
      <c r="H111" s="273"/>
    </row>
    <row r="112" spans="2:8" ht="12.75">
      <c r="B112" s="273"/>
      <c r="C112" s="273"/>
      <c r="D112" s="273"/>
      <c r="E112" s="273"/>
      <c r="F112" s="273"/>
      <c r="G112" s="273"/>
      <c r="H112" s="273"/>
    </row>
    <row r="113" spans="2:8" ht="12.75">
      <c r="B113" s="273"/>
      <c r="C113" s="273"/>
      <c r="D113" s="273"/>
      <c r="E113" s="273"/>
      <c r="F113" s="273"/>
      <c r="G113" s="273"/>
      <c r="H113" s="273"/>
    </row>
    <row r="114" spans="2:8" ht="12.75">
      <c r="B114" s="273"/>
      <c r="C114" s="273"/>
      <c r="D114" s="273"/>
      <c r="E114" s="273"/>
      <c r="F114" s="273"/>
      <c r="G114" s="273"/>
      <c r="H114" s="273"/>
    </row>
    <row r="115" spans="2:8" ht="12.75">
      <c r="B115" s="273"/>
      <c r="C115" s="273"/>
      <c r="D115" s="273"/>
      <c r="E115" s="273"/>
      <c r="F115" s="273"/>
      <c r="G115" s="273"/>
      <c r="H115" s="273"/>
    </row>
    <row r="116" spans="2:8" ht="12.75">
      <c r="B116" s="273"/>
      <c r="C116" s="273"/>
      <c r="D116" s="273"/>
      <c r="E116" s="273"/>
      <c r="F116" s="273"/>
      <c r="G116" s="273"/>
      <c r="H116" s="273"/>
    </row>
    <row r="117" spans="2:8" ht="12.75">
      <c r="B117" s="273"/>
      <c r="C117" s="273"/>
      <c r="D117" s="273"/>
      <c r="E117" s="273"/>
      <c r="F117" s="273"/>
      <c r="G117" s="273"/>
      <c r="H117" s="273"/>
    </row>
    <row r="118" spans="2:8" ht="12.75">
      <c r="B118" s="273"/>
      <c r="C118" s="273"/>
      <c r="D118" s="273"/>
      <c r="E118" s="273"/>
      <c r="F118" s="273"/>
      <c r="G118" s="273"/>
      <c r="H118" s="273"/>
    </row>
    <row r="119" spans="2:8" ht="12.75">
      <c r="B119" s="273"/>
      <c r="C119" s="273"/>
      <c r="D119" s="273"/>
      <c r="E119" s="273"/>
      <c r="F119" s="273"/>
      <c r="G119" s="273"/>
      <c r="H119" s="273"/>
    </row>
    <row r="120" spans="2:8" ht="12.75">
      <c r="B120" s="273"/>
      <c r="C120" s="273"/>
      <c r="D120" s="273"/>
      <c r="E120" s="273"/>
      <c r="F120" s="273"/>
      <c r="G120" s="273"/>
      <c r="H120" s="273"/>
    </row>
    <row r="121" spans="2:8" ht="12.75">
      <c r="B121" s="273"/>
      <c r="C121" s="273"/>
      <c r="D121" s="273"/>
      <c r="E121" s="273"/>
      <c r="F121" s="273"/>
      <c r="G121" s="273"/>
      <c r="H121" s="273"/>
    </row>
    <row r="122" spans="2:8" ht="12.75">
      <c r="B122" s="273"/>
      <c r="C122" s="273"/>
      <c r="D122" s="273"/>
      <c r="E122" s="273"/>
      <c r="F122" s="273"/>
      <c r="G122" s="273"/>
      <c r="H122" s="273"/>
    </row>
    <row r="123" spans="2:8" ht="12.75">
      <c r="B123" s="273"/>
      <c r="C123" s="273"/>
      <c r="D123" s="273"/>
      <c r="E123" s="273"/>
      <c r="F123" s="273"/>
      <c r="G123" s="273"/>
      <c r="H123" s="273"/>
    </row>
    <row r="124" spans="2:8" ht="12.75">
      <c r="B124" s="273"/>
      <c r="C124" s="273"/>
      <c r="D124" s="273"/>
      <c r="E124" s="273"/>
      <c r="F124" s="273"/>
      <c r="G124" s="273"/>
      <c r="H124" s="273"/>
    </row>
    <row r="125" spans="2:8" ht="12.75">
      <c r="B125" s="273"/>
      <c r="C125" s="273"/>
      <c r="D125" s="273"/>
      <c r="E125" s="273"/>
      <c r="F125" s="273"/>
      <c r="G125" s="273"/>
      <c r="H125" s="273"/>
    </row>
    <row r="126" spans="2:8" ht="12.75">
      <c r="B126" s="273"/>
      <c r="C126" s="273"/>
      <c r="D126" s="273"/>
      <c r="E126" s="273"/>
      <c r="F126" s="273"/>
      <c r="G126" s="273"/>
      <c r="H126" s="273"/>
    </row>
    <row r="127" spans="2:8" ht="12.75">
      <c r="B127" s="273"/>
      <c r="C127" s="273"/>
      <c r="D127" s="273"/>
      <c r="E127" s="273"/>
      <c r="F127" s="273"/>
      <c r="G127" s="273"/>
      <c r="H127" s="273"/>
    </row>
    <row r="128" spans="2:8" ht="12.75">
      <c r="B128" s="273"/>
      <c r="C128" s="273"/>
      <c r="D128" s="273"/>
      <c r="E128" s="273"/>
      <c r="F128" s="273"/>
      <c r="G128" s="273"/>
      <c r="H128" s="273"/>
    </row>
    <row r="129" spans="2:8" ht="12.75">
      <c r="B129" s="273"/>
      <c r="C129" s="273"/>
      <c r="D129" s="273"/>
      <c r="E129" s="273"/>
      <c r="F129" s="273"/>
      <c r="G129" s="273"/>
      <c r="H129" s="273"/>
    </row>
    <row r="130" spans="2:8" ht="12.75">
      <c r="B130" s="273"/>
      <c r="C130" s="273"/>
      <c r="D130" s="273"/>
      <c r="E130" s="273"/>
      <c r="F130" s="273"/>
      <c r="G130" s="273"/>
      <c r="H130" s="273"/>
    </row>
    <row r="131" spans="2:8" ht="12.75">
      <c r="B131" s="273"/>
      <c r="C131" s="273"/>
      <c r="D131" s="273"/>
      <c r="E131" s="273"/>
      <c r="F131" s="273"/>
      <c r="G131" s="273"/>
      <c r="H131" s="273"/>
    </row>
    <row r="132" spans="2:8" ht="12.75">
      <c r="B132" s="273"/>
      <c r="C132" s="273"/>
      <c r="D132" s="273"/>
      <c r="E132" s="273"/>
      <c r="F132" s="273"/>
      <c r="G132" s="273"/>
      <c r="H132" s="273"/>
    </row>
    <row r="133" spans="2:8" ht="12.75">
      <c r="B133" s="273"/>
      <c r="C133" s="273"/>
      <c r="D133" s="273"/>
      <c r="E133" s="273"/>
      <c r="F133" s="273"/>
      <c r="G133" s="273"/>
      <c r="H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6"/>
      <c r="F3" s="439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37"/>
      <c r="F4" s="440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7"/>
      <c r="F5" s="440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8"/>
      <c r="F6" s="441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2">
      <selection activeCell="G26" sqref="G26:G35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Республика Адыгея</v>
      </c>
      <c r="B1" s="10" t="str">
        <f>IF(god="","Не определено",god)</f>
        <v>2011</v>
      </c>
      <c r="C1" s="39" t="str">
        <f>org&amp;"_INN:"&amp;inn&amp;"_KPP:"&amp;kpp</f>
        <v>МУП "Майкопские тепловые сети"_INN:01050055180_KPP:010501001</v>
      </c>
      <c r="G1" s="40"/>
    </row>
    <row r="2" spans="1:7" s="39" customFormat="1" ht="11.25" customHeight="1">
      <c r="A2" s="9" t="str">
        <f>IF(org="","Не определено",org)</f>
        <v>МУП "Майкопские тепловые сети"</v>
      </c>
      <c r="B2" s="10" t="str">
        <f>IF(inn="","Не определено",inn)</f>
        <v>01050055180</v>
      </c>
      <c r="G2" s="40"/>
    </row>
    <row r="3" spans="1:9" ht="12.75" customHeight="1">
      <c r="A3" s="9" t="str">
        <f>IF(mo="","Не определено",mo)</f>
        <v>МО "Город Майкоп"</v>
      </c>
      <c r="B3" s="10" t="str">
        <f>IF(oktmo="","Не определено",oktmo)</f>
        <v>79701000</v>
      </c>
      <c r="D3" s="11"/>
      <c r="E3" s="12"/>
      <c r="F3" s="13"/>
      <c r="G3" s="388" t="str">
        <f>version</f>
        <v>Версия 3.0</v>
      </c>
      <c r="H3" s="388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010501001</v>
      </c>
      <c r="D4" s="15"/>
      <c r="E4" s="389" t="s">
        <v>215</v>
      </c>
      <c r="F4" s="390"/>
      <c r="G4" s="391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2" t="s">
        <v>214</v>
      </c>
      <c r="F6" s="393"/>
      <c r="G6" s="18"/>
      <c r="H6" s="16"/>
      <c r="I6" s="195"/>
    </row>
    <row r="7" spans="1:9" ht="24.75" customHeight="1" thickBot="1">
      <c r="A7" s="65"/>
      <c r="D7" s="15"/>
      <c r="E7" s="394" t="s">
        <v>58</v>
      </c>
      <c r="F7" s="395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15</v>
      </c>
      <c r="G9" s="192" t="s">
        <v>217</v>
      </c>
      <c r="H9" s="215" t="s">
        <v>502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504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497</v>
      </c>
      <c r="F13" s="396" t="s">
        <v>503</v>
      </c>
      <c r="G13" s="397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98"/>
      <c r="G15" s="399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500</v>
      </c>
      <c r="F17" s="57" t="s">
        <v>505</v>
      </c>
      <c r="G17" s="26"/>
      <c r="H17" s="263" t="s">
        <v>76</v>
      </c>
      <c r="I17" s="195"/>
    </row>
    <row r="18" spans="4:9" ht="19.5" customHeight="1" thickBot="1">
      <c r="D18" s="19"/>
      <c r="E18" s="54" t="s">
        <v>501</v>
      </c>
      <c r="F18" s="58" t="s">
        <v>506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84" t="s">
        <v>30</v>
      </c>
      <c r="G20" s="385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86" t="s">
        <v>507</v>
      </c>
      <c r="G21" s="387"/>
      <c r="H21" s="264" t="s">
        <v>202</v>
      </c>
      <c r="I21" s="195"/>
    </row>
    <row r="22" spans="3:17" ht="39.75" customHeight="1">
      <c r="C22" s="46"/>
      <c r="D22" s="19"/>
      <c r="E22" s="268" t="s">
        <v>498</v>
      </c>
      <c r="F22" s="269" t="s">
        <v>9</v>
      </c>
      <c r="G22" s="270"/>
      <c r="H22" s="16"/>
      <c r="I22" s="195"/>
      <c r="O22" s="47"/>
      <c r="P22" s="47"/>
      <c r="Q22" s="48"/>
    </row>
    <row r="23" spans="4:9" ht="24.75" customHeight="1">
      <c r="D23" s="19"/>
      <c r="E23" s="380" t="s">
        <v>499</v>
      </c>
      <c r="F23" s="44" t="s">
        <v>93</v>
      </c>
      <c r="G23" s="50" t="s">
        <v>508</v>
      </c>
      <c r="H23" s="16" t="s">
        <v>179</v>
      </c>
      <c r="I23" s="195"/>
    </row>
    <row r="24" spans="4:9" ht="24.75" customHeight="1" thickBot="1">
      <c r="D24" s="19"/>
      <c r="E24" s="383"/>
      <c r="F24" s="56" t="s">
        <v>130</v>
      </c>
      <c r="G24" s="59" t="s">
        <v>509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94</v>
      </c>
      <c r="B26" s="10" t="s">
        <v>181</v>
      </c>
      <c r="D26" s="15"/>
      <c r="E26" s="378" t="s">
        <v>181</v>
      </c>
      <c r="F26" s="379"/>
      <c r="G26" s="61" t="s">
        <v>510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81" t="s">
        <v>125</v>
      </c>
      <c r="F27" s="382"/>
      <c r="G27" s="61" t="s">
        <v>510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80" t="s">
        <v>184</v>
      </c>
      <c r="F28" s="43" t="s">
        <v>185</v>
      </c>
      <c r="G28" s="62" t="s">
        <v>511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80"/>
      <c r="F29" s="43" t="s">
        <v>187</v>
      </c>
      <c r="G29" s="62" t="s">
        <v>512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80" t="s">
        <v>189</v>
      </c>
      <c r="F30" s="43" t="s">
        <v>185</v>
      </c>
      <c r="G30" s="62" t="s">
        <v>513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80"/>
      <c r="F31" s="43" t="s">
        <v>187</v>
      </c>
      <c r="G31" s="62" t="s">
        <v>514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76" t="s">
        <v>192</v>
      </c>
      <c r="F32" s="31" t="s">
        <v>185</v>
      </c>
      <c r="G32" s="63" t="s">
        <v>515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76"/>
      <c r="F33" s="31" t="s">
        <v>194</v>
      </c>
      <c r="G33" s="63" t="s">
        <v>516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76"/>
      <c r="F34" s="31" t="s">
        <v>187</v>
      </c>
      <c r="G34" s="62" t="s">
        <v>517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77"/>
      <c r="F35" s="49" t="s">
        <v>197</v>
      </c>
      <c r="G35" s="64" t="s">
        <v>518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N7">
      <selection activeCell="W23" sqref="W23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20.12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2" t="s">
        <v>349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7" t="s">
        <v>26</v>
      </c>
      <c r="F12" s="400" t="s">
        <v>1</v>
      </c>
      <c r="G12" s="401"/>
      <c r="H12" s="408" t="s">
        <v>456</v>
      </c>
      <c r="I12" s="414"/>
      <c r="J12" s="415"/>
      <c r="K12" s="430" t="s">
        <v>457</v>
      </c>
      <c r="L12" s="430"/>
      <c r="M12" s="430"/>
      <c r="N12" s="430" t="s">
        <v>458</v>
      </c>
      <c r="O12" s="430"/>
      <c r="P12" s="430"/>
      <c r="Q12" s="408" t="s">
        <v>459</v>
      </c>
      <c r="R12" s="409"/>
      <c r="S12" s="410"/>
      <c r="T12" s="416" t="s">
        <v>219</v>
      </c>
      <c r="U12" s="416" t="s">
        <v>220</v>
      </c>
      <c r="V12" s="416" t="s">
        <v>199</v>
      </c>
      <c r="W12" s="416" t="s">
        <v>200</v>
      </c>
      <c r="X12" s="419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8"/>
      <c r="F13" s="402"/>
      <c r="G13" s="403"/>
      <c r="H13" s="411" t="s">
        <v>460</v>
      </c>
      <c r="I13" s="411" t="s">
        <v>461</v>
      </c>
      <c r="J13" s="411"/>
      <c r="K13" s="411" t="s">
        <v>460</v>
      </c>
      <c r="L13" s="411" t="s">
        <v>461</v>
      </c>
      <c r="M13" s="411"/>
      <c r="N13" s="411" t="s">
        <v>460</v>
      </c>
      <c r="O13" s="411" t="s">
        <v>461</v>
      </c>
      <c r="P13" s="411"/>
      <c r="Q13" s="411" t="s">
        <v>460</v>
      </c>
      <c r="R13" s="411" t="s">
        <v>461</v>
      </c>
      <c r="S13" s="413"/>
      <c r="T13" s="417"/>
      <c r="U13" s="417"/>
      <c r="V13" s="417"/>
      <c r="W13" s="417"/>
      <c r="X13" s="420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9"/>
      <c r="F14" s="402"/>
      <c r="G14" s="403"/>
      <c r="H14" s="412"/>
      <c r="I14" s="353" t="s">
        <v>4</v>
      </c>
      <c r="J14" s="354" t="s">
        <v>3</v>
      </c>
      <c r="K14" s="412"/>
      <c r="L14" s="353" t="s">
        <v>4</v>
      </c>
      <c r="M14" s="354" t="s">
        <v>3</v>
      </c>
      <c r="N14" s="412"/>
      <c r="O14" s="353" t="s">
        <v>4</v>
      </c>
      <c r="P14" s="354" t="s">
        <v>3</v>
      </c>
      <c r="Q14" s="412"/>
      <c r="R14" s="353" t="s">
        <v>4</v>
      </c>
      <c r="S14" s="354" t="s">
        <v>3</v>
      </c>
      <c r="T14" s="418"/>
      <c r="U14" s="418"/>
      <c r="V14" s="418"/>
      <c r="W14" s="418"/>
      <c r="X14" s="421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5">
        <v>2</v>
      </c>
      <c r="G15" s="426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355</v>
      </c>
      <c r="F16" s="406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07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23.25" customHeight="1">
      <c r="A18" s="285"/>
      <c r="B18" s="285"/>
      <c r="C18" s="285"/>
      <c r="D18" s="286"/>
      <c r="E18" s="287" t="s">
        <v>357</v>
      </c>
      <c r="F18" s="405" t="s">
        <v>451</v>
      </c>
      <c r="G18" s="282" t="s">
        <v>452</v>
      </c>
      <c r="H18" s="279"/>
      <c r="I18" s="279"/>
      <c r="J18" s="279"/>
      <c r="K18" s="279">
        <v>1308.08</v>
      </c>
      <c r="L18" s="279"/>
      <c r="M18" s="279"/>
      <c r="N18" s="279">
        <v>1308.08</v>
      </c>
      <c r="O18" s="279"/>
      <c r="P18" s="279"/>
      <c r="Q18" s="279">
        <v>1308.08</v>
      </c>
      <c r="R18" s="279"/>
      <c r="S18" s="280"/>
      <c r="T18" s="200">
        <v>40544</v>
      </c>
      <c r="U18" s="200">
        <v>40544</v>
      </c>
      <c r="V18" s="201" t="s">
        <v>522</v>
      </c>
      <c r="W18" s="202" t="s">
        <v>523</v>
      </c>
      <c r="X18" s="199" t="s">
        <v>524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05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05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05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04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04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04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04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04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04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04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04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05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05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2" t="s">
        <v>349</v>
      </c>
      <c r="F10" s="423"/>
      <c r="G10" s="423"/>
      <c r="H10" s="424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4" sqref="G14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2" t="s">
        <v>305</v>
      </c>
      <c r="F10" s="423"/>
      <c r="G10" s="424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40">
      <selection activeCell="G14" sqref="G14:G17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2" t="s">
        <v>348</v>
      </c>
      <c r="F10" s="423"/>
      <c r="G10" s="424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 t="s">
        <v>525</v>
      </c>
      <c r="H14" s="239" t="s">
        <v>300</v>
      </c>
      <c r="I14" s="172"/>
      <c r="J14" s="226" t="s">
        <v>345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417</v>
      </c>
      <c r="G15" s="171" t="s">
        <v>526</v>
      </c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418</v>
      </c>
      <c r="G16" s="200">
        <v>40544</v>
      </c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419</v>
      </c>
      <c r="G17" s="200">
        <v>40908</v>
      </c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421</v>
      </c>
      <c r="G19" s="257" t="s">
        <v>159</v>
      </c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>
        <v>10</v>
      </c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>
        <v>10</v>
      </c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>
        <v>750</v>
      </c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>
        <v>766.4</v>
      </c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>
        <v>8245.3</v>
      </c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>
        <v>0</v>
      </c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>
        <v>0</v>
      </c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>
        <v>0</v>
      </c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5"/>
  <sheetViews>
    <sheetView zoomScalePageLayoutView="0" workbookViewId="0" topLeftCell="C13">
      <selection activeCell="J25" sqref="J2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2" t="s">
        <v>306</v>
      </c>
      <c r="F10" s="423"/>
      <c r="G10" s="424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SUM(G19:G22)</f>
        <v>199.75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57" t="s">
        <v>221</v>
      </c>
      <c r="E20" s="281" t="s">
        <v>462</v>
      </c>
      <c r="F20" s="325" t="s">
        <v>527</v>
      </c>
      <c r="G20" s="137">
        <v>158.38</v>
      </c>
      <c r="H20" s="115"/>
    </row>
    <row r="21" spans="3:8" ht="11.25">
      <c r="C21" s="111"/>
      <c r="D21" s="357" t="s">
        <v>221</v>
      </c>
      <c r="E21" s="281" t="s">
        <v>463</v>
      </c>
      <c r="F21" s="325" t="s">
        <v>528</v>
      </c>
      <c r="G21" s="137">
        <v>41.37</v>
      </c>
      <c r="H21" s="115"/>
    </row>
    <row r="22" spans="3:8" ht="11.25">
      <c r="C22" s="111"/>
      <c r="D22" s="322" t="s">
        <v>481</v>
      </c>
      <c r="E22" s="320"/>
      <c r="F22" s="329" t="s">
        <v>373</v>
      </c>
      <c r="G22" s="321"/>
      <c r="H22" s="115"/>
    </row>
    <row r="23" spans="3:8" ht="36" customHeight="1" thickBot="1">
      <c r="C23" s="111"/>
      <c r="D23" s="112"/>
      <c r="E23" s="168">
        <v>5</v>
      </c>
      <c r="F23" s="169" t="s">
        <v>198</v>
      </c>
      <c r="G23" s="213"/>
      <c r="H23" s="115"/>
    </row>
    <row r="24" spans="3:8" ht="11.25">
      <c r="C24" s="111"/>
      <c r="D24" s="119"/>
      <c r="E24" s="120"/>
      <c r="F24" s="121"/>
      <c r="G24" s="122"/>
      <c r="H24" s="123"/>
    </row>
    <row r="25" spans="3:7" ht="11.25">
      <c r="C25" s="111"/>
      <c r="D25" s="111"/>
      <c r="E25" s="111"/>
      <c r="F25" s="124"/>
      <c r="G25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3 G14:G17">
      <formula1>-99999999</formula1>
      <formula2>999999999</formula2>
    </dataValidation>
    <dataValidation type="decimal" allowBlank="1" showInputMessage="1" showErrorMessage="1" sqref="G18:G22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2" location="'ТС доступ'!A1" display="Добавить систему теплоснабжения"/>
    <hyperlink ref="D20" location="'ТС доступ'!A1" display="Удалить"/>
    <hyperlink ref="D21" location="'Т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70"/>
  <sheetViews>
    <sheetView zoomScalePageLayoutView="0" workbookViewId="0" topLeftCell="C61">
      <selection activeCell="I63" sqref="I63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2" t="s">
        <v>307</v>
      </c>
      <c r="F10" s="423"/>
      <c r="G10" s="423"/>
      <c r="H10" s="423"/>
      <c r="I10" s="424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34" t="s">
        <v>106</v>
      </c>
      <c r="G12" s="435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33">
        <f>E13+1</f>
        <v>2</v>
      </c>
      <c r="G13" s="433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4" t="s">
        <v>375</v>
      </c>
      <c r="G14" s="445"/>
      <c r="H14" s="255" t="s">
        <v>330</v>
      </c>
      <c r="I14" s="256" t="s">
        <v>30</v>
      </c>
      <c r="J14" s="253"/>
    </row>
    <row r="15" spans="3:10" ht="29.25" customHeight="1">
      <c r="C15" s="111"/>
      <c r="D15" s="112"/>
      <c r="E15" s="128">
        <v>2</v>
      </c>
      <c r="F15" s="446" t="s">
        <v>376</v>
      </c>
      <c r="G15" s="447"/>
      <c r="H15" s="129" t="s">
        <v>328</v>
      </c>
      <c r="I15" s="137">
        <v>351710.2</v>
      </c>
      <c r="J15" s="115"/>
    </row>
    <row r="16" spans="3:10" ht="29.25" customHeight="1">
      <c r="C16" s="111"/>
      <c r="D16" s="112"/>
      <c r="E16" s="128">
        <v>3</v>
      </c>
      <c r="F16" s="446" t="s">
        <v>377</v>
      </c>
      <c r="G16" s="447"/>
      <c r="H16" s="129" t="s">
        <v>328</v>
      </c>
      <c r="I16" s="130">
        <f>SUM(I17,I18,I28,I31,I32,I33,I34,I35,I36,I37,I40,I43,I44)</f>
        <v>347791.2</v>
      </c>
      <c r="J16" s="115"/>
    </row>
    <row r="17" spans="3:10" ht="15" customHeight="1">
      <c r="C17" s="111"/>
      <c r="D17" s="112"/>
      <c r="E17" s="128" t="s">
        <v>89</v>
      </c>
      <c r="F17" s="431" t="s">
        <v>378</v>
      </c>
      <c r="G17" s="432"/>
      <c r="H17" s="129" t="s">
        <v>328</v>
      </c>
      <c r="I17" s="137">
        <v>9328.9</v>
      </c>
      <c r="J17" s="115"/>
    </row>
    <row r="18" spans="3:10" ht="15" customHeight="1">
      <c r="C18" s="111"/>
      <c r="D18" s="112"/>
      <c r="E18" s="128" t="s">
        <v>90</v>
      </c>
      <c r="F18" s="431" t="s">
        <v>379</v>
      </c>
      <c r="G18" s="432"/>
      <c r="H18" s="129" t="s">
        <v>328</v>
      </c>
      <c r="I18" s="130">
        <f>SUMIF(G19:G27,G19,I19:I27)</f>
        <v>175733.1</v>
      </c>
      <c r="J18" s="115"/>
    </row>
    <row r="19" spans="3:10" ht="11.25">
      <c r="C19" s="111"/>
      <c r="D19" s="112"/>
      <c r="E19" s="436" t="s">
        <v>326</v>
      </c>
      <c r="F19" s="439" t="s">
        <v>233</v>
      </c>
      <c r="G19" s="116" t="s">
        <v>329</v>
      </c>
      <c r="H19" s="129" t="s">
        <v>328</v>
      </c>
      <c r="I19" s="138">
        <v>171238</v>
      </c>
      <c r="J19" s="115"/>
    </row>
    <row r="20" spans="3:10" ht="11.25" customHeight="1">
      <c r="C20" s="111"/>
      <c r="D20" s="112"/>
      <c r="E20" s="437"/>
      <c r="F20" s="440"/>
      <c r="G20" s="126" t="s">
        <v>327</v>
      </c>
      <c r="H20" s="337" t="str">
        <f>IF(J20,"",J21)</f>
        <v>тыс. м3</v>
      </c>
      <c r="I20" s="138">
        <v>46453.5</v>
      </c>
      <c r="J20" s="338" t="b">
        <f>ISNA(J21)</f>
        <v>0</v>
      </c>
    </row>
    <row r="21" spans="3:10" ht="24.75" customHeight="1">
      <c r="C21" s="111"/>
      <c r="D21" s="112"/>
      <c r="E21" s="437"/>
      <c r="F21" s="440"/>
      <c r="G21" s="116" t="s">
        <v>492</v>
      </c>
      <c r="H21" s="129" t="s">
        <v>328</v>
      </c>
      <c r="I21" s="130">
        <f>IF(I20="",0,IF(I20=0,0,I19/I20))</f>
        <v>3.686223858266869</v>
      </c>
      <c r="J21" s="338" t="str">
        <f>INDEX(tech!G$24:G$51,MATCH(F19,tech!F$24:F$51,0))</f>
        <v>тыс. м3</v>
      </c>
    </row>
    <row r="22" spans="3:10" ht="11.25">
      <c r="C22" s="111"/>
      <c r="D22" s="112"/>
      <c r="E22" s="438"/>
      <c r="F22" s="441"/>
      <c r="G22" s="126" t="s">
        <v>303</v>
      </c>
      <c r="H22" s="132" t="s">
        <v>330</v>
      </c>
      <c r="I22" s="214" t="s">
        <v>529</v>
      </c>
      <c r="J22" s="115"/>
    </row>
    <row r="23" spans="3:10" ht="11.25">
      <c r="C23" s="111"/>
      <c r="D23" s="112"/>
      <c r="E23" s="436" t="s">
        <v>47</v>
      </c>
      <c r="F23" s="439" t="s">
        <v>243</v>
      </c>
      <c r="G23" s="116" t="s">
        <v>329</v>
      </c>
      <c r="H23" s="129" t="s">
        <v>328</v>
      </c>
      <c r="I23" s="138">
        <v>4495.1</v>
      </c>
      <c r="J23" s="156" t="s">
        <v>221</v>
      </c>
    </row>
    <row r="24" spans="3:10" ht="12.75">
      <c r="C24" s="111"/>
      <c r="D24" s="112"/>
      <c r="E24" s="437"/>
      <c r="F24" s="440"/>
      <c r="G24" s="126" t="s">
        <v>327</v>
      </c>
      <c r="H24" s="337" t="str">
        <f>IF(J24,"",J25)</f>
        <v>тонны</v>
      </c>
      <c r="I24" s="138">
        <v>1251</v>
      </c>
      <c r="J24" s="338" t="b">
        <f>ISNA(J25)</f>
        <v>0</v>
      </c>
    </row>
    <row r="25" spans="3:10" ht="33.75">
      <c r="C25" s="111"/>
      <c r="D25" s="112"/>
      <c r="E25" s="437"/>
      <c r="F25" s="440"/>
      <c r="G25" s="116" t="s">
        <v>492</v>
      </c>
      <c r="H25" s="129" t="s">
        <v>328</v>
      </c>
      <c r="I25" s="130">
        <f>IF(I24="",0,IF(I24=0,0,I23/I24))</f>
        <v>3.593205435651479</v>
      </c>
      <c r="J25" s="338" t="str">
        <f>INDEX(tech!G$24:G$51,MATCH(F23,tech!F$24:F$51,0))</f>
        <v>тонны</v>
      </c>
    </row>
    <row r="26" spans="3:10" ht="12.75">
      <c r="C26" s="111"/>
      <c r="D26" s="112"/>
      <c r="E26" s="438"/>
      <c r="F26" s="441"/>
      <c r="G26" s="126" t="s">
        <v>303</v>
      </c>
      <c r="H26" s="132" t="s">
        <v>330</v>
      </c>
      <c r="I26" s="139" t="s">
        <v>529</v>
      </c>
      <c r="J26" s="155"/>
    </row>
    <row r="27" spans="3:11" ht="15" customHeight="1">
      <c r="C27" s="111"/>
      <c r="D27" s="112"/>
      <c r="E27" s="85"/>
      <c r="F27" s="87" t="s">
        <v>304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308</v>
      </c>
      <c r="F28" s="431" t="s">
        <v>380</v>
      </c>
      <c r="G28" s="432"/>
      <c r="H28" s="129" t="s">
        <v>328</v>
      </c>
      <c r="I28" s="140">
        <v>36521.3</v>
      </c>
      <c r="J28" s="115"/>
    </row>
    <row r="29" spans="3:10" ht="15" customHeight="1">
      <c r="C29" s="111"/>
      <c r="D29" s="112"/>
      <c r="E29" s="131" t="s">
        <v>309</v>
      </c>
      <c r="F29" s="442" t="s">
        <v>381</v>
      </c>
      <c r="G29" s="443"/>
      <c r="H29" s="129" t="s">
        <v>331</v>
      </c>
      <c r="I29" s="130">
        <f>IF(I30=0,0,I28/I30)</f>
        <v>3.577503281546931</v>
      </c>
      <c r="J29" s="115"/>
    </row>
    <row r="30" spans="3:10" ht="15" customHeight="1">
      <c r="C30" s="111"/>
      <c r="D30" s="112"/>
      <c r="E30" s="128" t="s">
        <v>310</v>
      </c>
      <c r="F30" s="442" t="s">
        <v>382</v>
      </c>
      <c r="G30" s="443"/>
      <c r="H30" s="129" t="s">
        <v>59</v>
      </c>
      <c r="I30" s="137">
        <v>10208.6</v>
      </c>
      <c r="J30" s="115"/>
    </row>
    <row r="31" spans="3:10" ht="23.25" customHeight="1">
      <c r="C31" s="111"/>
      <c r="D31" s="112"/>
      <c r="E31" s="128" t="s">
        <v>311</v>
      </c>
      <c r="F31" s="431" t="s">
        <v>383</v>
      </c>
      <c r="G31" s="432"/>
      <c r="H31" s="129" t="s">
        <v>328</v>
      </c>
      <c r="I31" s="137">
        <v>2806.2</v>
      </c>
      <c r="J31" s="115"/>
    </row>
    <row r="32" spans="3:10" ht="23.25" customHeight="1">
      <c r="C32" s="111"/>
      <c r="D32" s="112"/>
      <c r="E32" s="128" t="s">
        <v>312</v>
      </c>
      <c r="F32" s="431" t="s">
        <v>384</v>
      </c>
      <c r="G32" s="432"/>
      <c r="H32" s="129" t="s">
        <v>328</v>
      </c>
      <c r="I32" s="137">
        <v>220.3</v>
      </c>
      <c r="J32" s="115"/>
    </row>
    <row r="33" spans="3:10" ht="23.25" customHeight="1">
      <c r="C33" s="111"/>
      <c r="D33" s="112"/>
      <c r="E33" s="128" t="s">
        <v>295</v>
      </c>
      <c r="F33" s="446" t="s">
        <v>385</v>
      </c>
      <c r="G33" s="447"/>
      <c r="H33" s="129" t="s">
        <v>328</v>
      </c>
      <c r="I33" s="137">
        <v>60486</v>
      </c>
      <c r="J33" s="115"/>
    </row>
    <row r="34" spans="3:10" ht="23.25" customHeight="1">
      <c r="C34" s="111"/>
      <c r="D34" s="112"/>
      <c r="E34" s="128" t="s">
        <v>296</v>
      </c>
      <c r="F34" s="446" t="s">
        <v>386</v>
      </c>
      <c r="G34" s="447"/>
      <c r="H34" s="129" t="s">
        <v>328</v>
      </c>
      <c r="I34" s="137">
        <v>20686.2</v>
      </c>
      <c r="J34" s="115"/>
    </row>
    <row r="35" spans="3:10" ht="23.25" customHeight="1">
      <c r="C35" s="111"/>
      <c r="D35" s="112"/>
      <c r="E35" s="128" t="s">
        <v>313</v>
      </c>
      <c r="F35" s="431" t="s">
        <v>387</v>
      </c>
      <c r="G35" s="432"/>
      <c r="H35" s="129" t="s">
        <v>328</v>
      </c>
      <c r="I35" s="137">
        <v>8245.3</v>
      </c>
      <c r="J35" s="115"/>
    </row>
    <row r="36" spans="3:10" ht="15" customHeight="1">
      <c r="C36" s="111"/>
      <c r="D36" s="112"/>
      <c r="E36" s="128" t="s">
        <v>84</v>
      </c>
      <c r="F36" s="442" t="s">
        <v>388</v>
      </c>
      <c r="G36" s="443"/>
      <c r="H36" s="129" t="s">
        <v>328</v>
      </c>
      <c r="I36" s="137"/>
      <c r="J36" s="115"/>
    </row>
    <row r="37" spans="3:10" ht="23.25" customHeight="1">
      <c r="C37" s="111"/>
      <c r="D37" s="112"/>
      <c r="E37" s="128" t="s">
        <v>314</v>
      </c>
      <c r="F37" s="431" t="s">
        <v>389</v>
      </c>
      <c r="G37" s="432"/>
      <c r="H37" s="129" t="s">
        <v>328</v>
      </c>
      <c r="I37" s="137">
        <v>14607.3</v>
      </c>
      <c r="J37" s="115"/>
    </row>
    <row r="38" spans="3:10" ht="15" customHeight="1">
      <c r="C38" s="111"/>
      <c r="D38" s="112"/>
      <c r="E38" s="128" t="s">
        <v>315</v>
      </c>
      <c r="F38" s="442" t="s">
        <v>390</v>
      </c>
      <c r="G38" s="443"/>
      <c r="H38" s="129" t="s">
        <v>328</v>
      </c>
      <c r="I38" s="137">
        <v>7174.1</v>
      </c>
      <c r="J38" s="115"/>
    </row>
    <row r="39" spans="3:10" ht="15" customHeight="1">
      <c r="C39" s="111"/>
      <c r="D39" s="112"/>
      <c r="E39" s="128" t="s">
        <v>316</v>
      </c>
      <c r="F39" s="442" t="s">
        <v>391</v>
      </c>
      <c r="G39" s="443"/>
      <c r="H39" s="129" t="s">
        <v>328</v>
      </c>
      <c r="I39" s="137">
        <v>2453.5</v>
      </c>
      <c r="J39" s="115"/>
    </row>
    <row r="40" spans="3:10" ht="23.25" customHeight="1">
      <c r="C40" s="111"/>
      <c r="D40" s="112"/>
      <c r="E40" s="128" t="s">
        <v>317</v>
      </c>
      <c r="F40" s="431" t="s">
        <v>392</v>
      </c>
      <c r="G40" s="432"/>
      <c r="H40" s="129" t="s">
        <v>328</v>
      </c>
      <c r="I40" s="137">
        <v>14106.3</v>
      </c>
      <c r="J40" s="115"/>
    </row>
    <row r="41" spans="3:10" ht="23.25" customHeight="1">
      <c r="C41" s="111"/>
      <c r="D41" s="112"/>
      <c r="E41" s="128" t="s">
        <v>7</v>
      </c>
      <c r="F41" s="442" t="s">
        <v>390</v>
      </c>
      <c r="G41" s="443"/>
      <c r="H41" s="129" t="s">
        <v>328</v>
      </c>
      <c r="I41" s="137">
        <v>8795.6</v>
      </c>
      <c r="J41" s="115"/>
    </row>
    <row r="42" spans="3:10" ht="23.25" customHeight="1">
      <c r="C42" s="111"/>
      <c r="D42" s="112"/>
      <c r="E42" s="128" t="s">
        <v>8</v>
      </c>
      <c r="F42" s="442" t="s">
        <v>391</v>
      </c>
      <c r="G42" s="443"/>
      <c r="H42" s="129" t="s">
        <v>328</v>
      </c>
      <c r="I42" s="137">
        <v>3008.1</v>
      </c>
      <c r="J42" s="115"/>
    </row>
    <row r="43" spans="3:10" ht="23.25" customHeight="1">
      <c r="C43" s="111"/>
      <c r="D43" s="112"/>
      <c r="E43" s="128" t="s">
        <v>318</v>
      </c>
      <c r="F43" s="431" t="s">
        <v>393</v>
      </c>
      <c r="G43" s="432"/>
      <c r="H43" s="129" t="s">
        <v>328</v>
      </c>
      <c r="I43" s="137">
        <v>4199.4</v>
      </c>
      <c r="J43" s="115"/>
    </row>
    <row r="44" spans="3:10" ht="33.75" customHeight="1">
      <c r="C44" s="111"/>
      <c r="D44" s="112"/>
      <c r="E44" s="128" t="s">
        <v>319</v>
      </c>
      <c r="F44" s="431" t="s">
        <v>394</v>
      </c>
      <c r="G44" s="432"/>
      <c r="H44" s="129" t="s">
        <v>328</v>
      </c>
      <c r="I44" s="137">
        <v>850.9</v>
      </c>
      <c r="J44" s="115"/>
    </row>
    <row r="45" spans="3:10" ht="24" customHeight="1">
      <c r="C45" s="111"/>
      <c r="D45" s="112"/>
      <c r="E45" s="128" t="s">
        <v>108</v>
      </c>
      <c r="F45" s="448" t="s">
        <v>395</v>
      </c>
      <c r="G45" s="449"/>
      <c r="H45" s="129" t="s">
        <v>328</v>
      </c>
      <c r="I45" s="137">
        <v>3919</v>
      </c>
      <c r="J45" s="115"/>
    </row>
    <row r="46" spans="3:10" ht="24" customHeight="1">
      <c r="C46" s="111"/>
      <c r="D46" s="112"/>
      <c r="E46" s="128" t="s">
        <v>109</v>
      </c>
      <c r="F46" s="448" t="s">
        <v>396</v>
      </c>
      <c r="G46" s="449"/>
      <c r="H46" s="129" t="s">
        <v>328</v>
      </c>
      <c r="I46" s="137">
        <v>1117.1</v>
      </c>
      <c r="J46" s="115"/>
    </row>
    <row r="47" spans="3:10" ht="26.25" customHeight="1">
      <c r="C47" s="111"/>
      <c r="D47" s="112"/>
      <c r="E47" s="128" t="s">
        <v>464</v>
      </c>
      <c r="F47" s="431" t="s">
        <v>397</v>
      </c>
      <c r="G47" s="432"/>
      <c r="H47" s="129" t="s">
        <v>328</v>
      </c>
      <c r="I47" s="137">
        <v>0</v>
      </c>
      <c r="J47" s="115"/>
    </row>
    <row r="48" spans="3:10" ht="23.25" customHeight="1">
      <c r="C48" s="111"/>
      <c r="D48" s="112"/>
      <c r="E48" s="128" t="s">
        <v>110</v>
      </c>
      <c r="F48" s="448" t="s">
        <v>374</v>
      </c>
      <c r="G48" s="449"/>
      <c r="H48" s="129" t="s">
        <v>328</v>
      </c>
      <c r="I48" s="137">
        <v>6667.6</v>
      </c>
      <c r="J48" s="115"/>
    </row>
    <row r="49" spans="3:10" ht="23.25" customHeight="1">
      <c r="C49" s="111"/>
      <c r="D49" s="112"/>
      <c r="E49" s="128" t="s">
        <v>465</v>
      </c>
      <c r="F49" s="431" t="s">
        <v>398</v>
      </c>
      <c r="G49" s="432"/>
      <c r="H49" s="129" t="s">
        <v>328</v>
      </c>
      <c r="I49" s="137">
        <v>6667.6</v>
      </c>
      <c r="J49" s="115"/>
    </row>
    <row r="50" spans="3:10" ht="23.25" customHeight="1">
      <c r="C50" s="111"/>
      <c r="D50" s="112"/>
      <c r="E50" s="128" t="s">
        <v>111</v>
      </c>
      <c r="F50" s="448" t="s">
        <v>399</v>
      </c>
      <c r="G50" s="449"/>
      <c r="H50" s="129" t="s">
        <v>332</v>
      </c>
      <c r="I50" s="137">
        <v>319.841</v>
      </c>
      <c r="J50" s="115"/>
    </row>
    <row r="51" spans="3:10" ht="23.25" customHeight="1">
      <c r="C51" s="111"/>
      <c r="D51" s="112"/>
      <c r="E51" s="128" t="s">
        <v>112</v>
      </c>
      <c r="F51" s="448" t="s">
        <v>400</v>
      </c>
      <c r="G51" s="449"/>
      <c r="H51" s="129" t="s">
        <v>332</v>
      </c>
      <c r="I51" s="137">
        <v>161.458</v>
      </c>
      <c r="J51" s="115"/>
    </row>
    <row r="52" spans="3:10" ht="23.25" customHeight="1">
      <c r="C52" s="111"/>
      <c r="D52" s="112"/>
      <c r="E52" s="128" t="s">
        <v>113</v>
      </c>
      <c r="F52" s="448" t="s">
        <v>401</v>
      </c>
      <c r="G52" s="449"/>
      <c r="H52" s="129" t="s">
        <v>333</v>
      </c>
      <c r="I52" s="137">
        <v>311670</v>
      </c>
      <c r="J52" s="115"/>
    </row>
    <row r="53" spans="3:10" ht="23.25" customHeight="1">
      <c r="C53" s="111"/>
      <c r="D53" s="112"/>
      <c r="E53" s="128" t="s">
        <v>85</v>
      </c>
      <c r="F53" s="446" t="s">
        <v>402</v>
      </c>
      <c r="G53" s="447"/>
      <c r="H53" s="129" t="s">
        <v>333</v>
      </c>
      <c r="I53" s="137">
        <v>304813.3</v>
      </c>
      <c r="J53" s="115"/>
    </row>
    <row r="54" spans="3:10" ht="23.25" customHeight="1">
      <c r="C54" s="111"/>
      <c r="D54" s="112"/>
      <c r="E54" s="128" t="s">
        <v>114</v>
      </c>
      <c r="F54" s="448" t="s">
        <v>403</v>
      </c>
      <c r="G54" s="449"/>
      <c r="H54" s="129" t="s">
        <v>333</v>
      </c>
      <c r="I54" s="137">
        <v>15528.4</v>
      </c>
      <c r="J54" s="115"/>
    </row>
    <row r="55" spans="3:10" ht="23.25" customHeight="1">
      <c r="C55" s="111"/>
      <c r="D55" s="112"/>
      <c r="E55" s="128" t="s">
        <v>115</v>
      </c>
      <c r="F55" s="448" t="s">
        <v>404</v>
      </c>
      <c r="G55" s="449"/>
      <c r="H55" s="129" t="s">
        <v>333</v>
      </c>
      <c r="I55" s="130">
        <f>I56+I57</f>
        <v>270035.2</v>
      </c>
      <c r="J55" s="115"/>
    </row>
    <row r="56" spans="3:10" ht="23.25" customHeight="1">
      <c r="C56" s="111"/>
      <c r="D56" s="112"/>
      <c r="E56" s="128" t="s">
        <v>116</v>
      </c>
      <c r="F56" s="431" t="s">
        <v>405</v>
      </c>
      <c r="G56" s="432"/>
      <c r="H56" s="129" t="s">
        <v>333</v>
      </c>
      <c r="I56" s="137">
        <v>121515.8</v>
      </c>
      <c r="J56" s="115"/>
    </row>
    <row r="57" spans="3:10" ht="23.25" customHeight="1">
      <c r="C57" s="111"/>
      <c r="D57" s="112"/>
      <c r="E57" s="128" t="s">
        <v>91</v>
      </c>
      <c r="F57" s="431" t="s">
        <v>406</v>
      </c>
      <c r="G57" s="432"/>
      <c r="H57" s="129" t="s">
        <v>333</v>
      </c>
      <c r="I57" s="137">
        <v>148519.4</v>
      </c>
      <c r="J57" s="115"/>
    </row>
    <row r="58" spans="3:10" ht="23.25" customHeight="1">
      <c r="C58" s="111"/>
      <c r="D58" s="112"/>
      <c r="E58" s="128" t="s">
        <v>117</v>
      </c>
      <c r="F58" s="448" t="s">
        <v>407</v>
      </c>
      <c r="G58" s="449"/>
      <c r="H58" s="129" t="s">
        <v>105</v>
      </c>
      <c r="I58" s="137">
        <v>15.7</v>
      </c>
      <c r="J58" s="115"/>
    </row>
    <row r="59" spans="3:10" ht="23.25" customHeight="1">
      <c r="C59" s="111"/>
      <c r="D59" s="112"/>
      <c r="E59" s="128" t="s">
        <v>118</v>
      </c>
      <c r="F59" s="446" t="s">
        <v>266</v>
      </c>
      <c r="G59" s="447"/>
      <c r="H59" s="129" t="s">
        <v>86</v>
      </c>
      <c r="I59" s="137">
        <v>44.437</v>
      </c>
      <c r="J59" s="115"/>
    </row>
    <row r="60" spans="3:10" ht="23.25" customHeight="1">
      <c r="C60" s="111"/>
      <c r="D60" s="112"/>
      <c r="E60" s="128" t="s">
        <v>119</v>
      </c>
      <c r="F60" s="448" t="s">
        <v>408</v>
      </c>
      <c r="G60" s="449"/>
      <c r="H60" s="129" t="s">
        <v>334</v>
      </c>
      <c r="I60" s="137">
        <v>85.4</v>
      </c>
      <c r="J60" s="115"/>
    </row>
    <row r="61" spans="3:10" ht="23.25" customHeight="1">
      <c r="C61" s="111"/>
      <c r="D61" s="112"/>
      <c r="E61" s="128" t="s">
        <v>120</v>
      </c>
      <c r="F61" s="448" t="s">
        <v>409</v>
      </c>
      <c r="G61" s="449"/>
      <c r="H61" s="129" t="s">
        <v>334</v>
      </c>
      <c r="I61" s="137">
        <v>111.4</v>
      </c>
      <c r="J61" s="115"/>
    </row>
    <row r="62" spans="3:10" ht="23.25" customHeight="1">
      <c r="C62" s="111"/>
      <c r="D62" s="112"/>
      <c r="E62" s="128" t="s">
        <v>121</v>
      </c>
      <c r="F62" s="448" t="s">
        <v>410</v>
      </c>
      <c r="G62" s="449"/>
      <c r="H62" s="129" t="s">
        <v>347</v>
      </c>
      <c r="I62" s="141"/>
      <c r="J62" s="115"/>
    </row>
    <row r="63" spans="3:10" ht="23.25" customHeight="1">
      <c r="C63" s="111"/>
      <c r="D63" s="112"/>
      <c r="E63" s="128" t="s">
        <v>122</v>
      </c>
      <c r="F63" s="448" t="s">
        <v>411</v>
      </c>
      <c r="G63" s="449"/>
      <c r="H63" s="129" t="s">
        <v>347</v>
      </c>
      <c r="I63" s="141">
        <v>47</v>
      </c>
      <c r="J63" s="115"/>
    </row>
    <row r="64" spans="3:10" ht="23.25" customHeight="1">
      <c r="C64" s="111"/>
      <c r="D64" s="112"/>
      <c r="E64" s="128" t="s">
        <v>123</v>
      </c>
      <c r="F64" s="448" t="s">
        <v>412</v>
      </c>
      <c r="G64" s="449"/>
      <c r="H64" s="129" t="s">
        <v>347</v>
      </c>
      <c r="I64" s="141">
        <v>16</v>
      </c>
      <c r="J64" s="115"/>
    </row>
    <row r="65" spans="3:10" ht="23.25" customHeight="1">
      <c r="C65" s="111"/>
      <c r="D65" s="112"/>
      <c r="E65" s="128" t="s">
        <v>227</v>
      </c>
      <c r="F65" s="448" t="s">
        <v>413</v>
      </c>
      <c r="G65" s="449"/>
      <c r="H65" s="129" t="s">
        <v>274</v>
      </c>
      <c r="I65" s="141">
        <v>667</v>
      </c>
      <c r="J65" s="115"/>
    </row>
    <row r="66" spans="3:10" ht="23.25" customHeight="1">
      <c r="C66" s="111"/>
      <c r="D66" s="112"/>
      <c r="E66" s="128" t="s">
        <v>320</v>
      </c>
      <c r="F66" s="448" t="s">
        <v>414</v>
      </c>
      <c r="G66" s="449"/>
      <c r="H66" s="129" t="s">
        <v>344</v>
      </c>
      <c r="I66" s="137">
        <v>171.5</v>
      </c>
      <c r="J66" s="115"/>
    </row>
    <row r="67" spans="3:10" ht="23.25" customHeight="1">
      <c r="C67" s="111"/>
      <c r="D67" s="112"/>
      <c r="E67" s="128" t="s">
        <v>321</v>
      </c>
      <c r="F67" s="448" t="s">
        <v>415</v>
      </c>
      <c r="G67" s="449"/>
      <c r="H67" s="129" t="s">
        <v>87</v>
      </c>
      <c r="I67" s="137">
        <v>32.75</v>
      </c>
      <c r="J67" s="115"/>
    </row>
    <row r="68" spans="3:10" ht="23.25" customHeight="1">
      <c r="C68" s="111"/>
      <c r="D68" s="112"/>
      <c r="E68" s="167" t="s">
        <v>293</v>
      </c>
      <c r="F68" s="452" t="s">
        <v>416</v>
      </c>
      <c r="G68" s="453"/>
      <c r="H68" s="132" t="s">
        <v>297</v>
      </c>
      <c r="I68" s="138">
        <v>0.91</v>
      </c>
      <c r="J68" s="115"/>
    </row>
    <row r="69" spans="3:10" ht="51" customHeight="1" thickBot="1">
      <c r="C69" s="111"/>
      <c r="D69" s="112"/>
      <c r="E69" s="134" t="s">
        <v>294</v>
      </c>
      <c r="F69" s="450" t="s">
        <v>6</v>
      </c>
      <c r="G69" s="451"/>
      <c r="H69" s="135"/>
      <c r="I69" s="262"/>
      <c r="J69" s="115"/>
    </row>
    <row r="70" spans="4:10" ht="11.25">
      <c r="D70" s="136"/>
      <c r="E70" s="122"/>
      <c r="F70" s="122"/>
      <c r="G70" s="122"/>
      <c r="H70" s="122"/>
      <c r="I70" s="122"/>
      <c r="J70" s="123"/>
    </row>
  </sheetData>
  <sheetProtection password="FA9C" sheet="1" objects="1" scenarios="1" formatColumns="0" formatRows="0"/>
  <mergeCells count="54">
    <mergeCell ref="F56:G56"/>
    <mergeCell ref="F53:G53"/>
    <mergeCell ref="F47:G47"/>
    <mergeCell ref="F62:G62"/>
    <mergeCell ref="F59:G59"/>
    <mergeCell ref="F52:G52"/>
    <mergeCell ref="F54:G54"/>
    <mergeCell ref="F55:G55"/>
    <mergeCell ref="F58:G58"/>
    <mergeCell ref="F60:G60"/>
    <mergeCell ref="F61:G61"/>
    <mergeCell ref="F57:G57"/>
    <mergeCell ref="F69:G69"/>
    <mergeCell ref="F63:G63"/>
    <mergeCell ref="F64:G64"/>
    <mergeCell ref="F65:G65"/>
    <mergeCell ref="F66:G66"/>
    <mergeCell ref="F68:G68"/>
    <mergeCell ref="F67:G67"/>
    <mergeCell ref="F51:G51"/>
    <mergeCell ref="F44:G44"/>
    <mergeCell ref="F41:G41"/>
    <mergeCell ref="F42:G42"/>
    <mergeCell ref="F43:G43"/>
    <mergeCell ref="F46:G46"/>
    <mergeCell ref="F48:G48"/>
    <mergeCell ref="F50:G50"/>
    <mergeCell ref="F49:G49"/>
    <mergeCell ref="F45:G45"/>
    <mergeCell ref="F40:G40"/>
    <mergeCell ref="F32:G32"/>
    <mergeCell ref="F35:G35"/>
    <mergeCell ref="F36:G36"/>
    <mergeCell ref="F37:G37"/>
    <mergeCell ref="F33:G33"/>
    <mergeCell ref="F34:G34"/>
    <mergeCell ref="F38:G38"/>
    <mergeCell ref="F39:G39"/>
    <mergeCell ref="F28:G28"/>
    <mergeCell ref="F29:G29"/>
    <mergeCell ref="F30:G30"/>
    <mergeCell ref="F31:G31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E23:E26"/>
    <mergeCell ref="F23:F26"/>
  </mergeCells>
  <dataValidations count="6">
    <dataValidation type="decimal" allowBlank="1" showInputMessage="1" showErrorMessage="1" sqref="I58:I61 I66:I68 I28 I30:I49 I19:I20 I15:I17 I23:I25">
      <formula1>-99999999999</formula1>
      <formula2>999999999999</formula2>
    </dataValidation>
    <dataValidation type="whole" allowBlank="1" showInputMessage="1" showErrorMessage="1" sqref="I62:I65">
      <formula1>-99999999999</formula1>
      <formula2>999999999999</formula2>
    </dataValidation>
    <dataValidation type="decimal" allowBlank="1" showInputMessage="1" showErrorMessage="1" sqref="I50:I57">
      <formula1>-999999999999</formula1>
      <formula2>999999999999</formula2>
    </dataValidation>
    <dataValidation type="textLength" operator="lessThanOrEqual" allowBlank="1" showInputMessage="1" showErrorMessage="1" sqref="I6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topl</formula1>
    </dataValidation>
  </dataValidations>
  <hyperlinks>
    <hyperlink ref="F2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ТАТЬЯНА</cp:lastModifiedBy>
  <cp:lastPrinted>2011-01-13T07:04:03Z</cp:lastPrinted>
  <dcterms:created xsi:type="dcterms:W3CDTF">2007-06-09T08:43:05Z</dcterms:created>
  <dcterms:modified xsi:type="dcterms:W3CDTF">2011-01-14T06:20:28Z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